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400" windowHeight="10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<sst xmlns="http://schemas.openxmlformats.org/spreadsheetml/2006/main" count="348" uniqueCount="40">
  <si>
    <t>设计与艺术学院2022级2024-2025学年第一学期综合测评</t>
  </si>
  <si>
    <t>序号</t>
  </si>
  <si>
    <t>专业</t>
  </si>
  <si>
    <t>学号</t>
  </si>
  <si>
    <t>加权平均分</t>
  </si>
  <si>
    <r>
      <rPr>
        <b/>
        <sz val="10"/>
        <color theme="1"/>
        <rFont val="宋体"/>
        <charset val="134"/>
      </rPr>
      <t>学习成绩（85</t>
    </r>
    <r>
      <rPr>
        <b/>
        <sz val="10"/>
        <color theme="1"/>
        <rFont val="宋体"/>
        <charset val="134"/>
      </rPr>
      <t>%</t>
    </r>
    <r>
      <rPr>
        <b/>
        <sz val="10"/>
        <color theme="1"/>
        <rFont val="宋体"/>
        <charset val="134"/>
      </rPr>
      <t>)</t>
    </r>
  </si>
  <si>
    <t>学习成绩排名</t>
  </si>
  <si>
    <t>学习成绩排名比例（%）</t>
  </si>
  <si>
    <t>上一学期学习成绩排名</t>
  </si>
  <si>
    <t>学习成绩排名变动</t>
  </si>
  <si>
    <t>思想品德（1分）</t>
  </si>
  <si>
    <t>宿舍卫生（2分）</t>
  </si>
  <si>
    <t>学生工作（1.5分）</t>
  </si>
  <si>
    <t>院校活动（4.5分）</t>
  </si>
  <si>
    <t>论文及科创竞赛 （4分）</t>
  </si>
  <si>
    <t>社会实践（1分）</t>
  </si>
  <si>
    <t>其他荣誉获得（1分）</t>
  </si>
  <si>
    <t>减分项目（上不封顶）</t>
  </si>
  <si>
    <t>上学期挂科及缓考情况（只写门数）</t>
  </si>
  <si>
    <t>综测成绩总分</t>
  </si>
  <si>
    <t>综测成绩排名</t>
  </si>
  <si>
    <t>综测成绩排名比例</t>
  </si>
  <si>
    <t>综合总分</t>
  </si>
  <si>
    <t>综合排名</t>
  </si>
  <si>
    <t>综合成绩排名比例</t>
  </si>
  <si>
    <t>上一学期综合排名</t>
  </si>
  <si>
    <t>综合排名变动</t>
  </si>
  <si>
    <t>优秀学生奖
一等：5%
二等：15%
三等：20%</t>
  </si>
  <si>
    <t>学习进步奖</t>
  </si>
  <si>
    <t>班级互评
（0.5分）</t>
  </si>
  <si>
    <r>
      <rPr>
        <b/>
        <sz val="10"/>
        <color theme="1"/>
        <rFont val="宋体"/>
        <charset val="134"/>
      </rPr>
      <t>辅导员评分（0</t>
    </r>
    <r>
      <rPr>
        <b/>
        <sz val="10"/>
        <color theme="1"/>
        <rFont val="宋体"/>
        <charset val="134"/>
      </rPr>
      <t>.5</t>
    </r>
    <r>
      <rPr>
        <b/>
        <sz val="10"/>
        <color theme="1"/>
        <rFont val="宋体"/>
        <charset val="134"/>
      </rPr>
      <t>分）</t>
    </r>
  </si>
  <si>
    <t>工业设计</t>
  </si>
  <si>
    <t>一等奖学金</t>
  </si>
  <si>
    <t>二等奖学金</t>
  </si>
  <si>
    <t>三等奖学金</t>
  </si>
  <si>
    <t>产品设计（智能创新设计方向）</t>
  </si>
  <si>
    <t>产品设计</t>
  </si>
  <si>
    <t>视觉传达设计</t>
  </si>
  <si>
    <t>环境设计</t>
  </si>
  <si>
    <t>环境设计(文化遗产与现代设计方向)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</si>
</sst>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9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10" fontId="5" fillId="0" borderId="1" xfId="3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>
      <alignment horizontal="right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right" vertical="center"/>
    </xf>
    <xf numFmtId="49" fontId="4" fillId="0" borderId="5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10" fontId="4" fillId="0" borderId="6" xfId="0" applyNumberFormat="1" applyFont="1" applyFill="1" applyBorder="1" applyAlignment="1">
      <alignment horizontal="right" vertical="center"/>
    </xf>
    <xf numFmtId="10" fontId="4" fillId="0" borderId="1" xfId="0" applyNumberFormat="1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176" fontId="2" fillId="0" borderId="6" xfId="0" applyNumberFormat="1" applyFont="1" applyFill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right" vertical="center"/>
    </xf>
    <xf numFmtId="0" fontId="7" fillId="0" borderId="1" xfId="0" applyFont="1" applyFill="1" applyBorder="1" applyAlignment="1">
      <alignment horizontal="right" vertical="center"/>
    </xf>
    <xf numFmtId="0" fontId="4" fillId="0" borderId="7" xfId="0" applyFont="1" applyFill="1" applyBorder="1" applyAlignment="1">
      <alignment horizontal="right" vertical="center"/>
    </xf>
    <xf numFmtId="49" fontId="3" fillId="0" borderId="1" xfId="0" applyNumberFormat="1" applyFont="1" applyFill="1" applyBorder="1" applyAlignment="1">
      <alignment horizontal="right"/>
    </xf>
    <xf numFmtId="0" fontId="4" fillId="0" borderId="1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49" fontId="0" fillId="0" borderId="0" xfId="0" applyNumberForma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/>
    </xf>
    <xf numFmtId="0" fontId="4" fillId="0" borderId="6" xfId="0" applyFont="1" applyFill="1" applyBorder="1" applyAlignment="1">
      <alignment horizontal="right" vertical="center"/>
    </xf>
    <xf numFmtId="0" fontId="0" fillId="0" borderId="1" xfId="0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44"/>
  <sheetViews>
    <sheetView tabSelected="1" zoomScale="60" zoomScaleNormal="60" topLeftCell="A30" workbookViewId="0">
      <selection activeCell="J45" sqref="J45"/>
    </sheetView>
  </sheetViews>
  <sheetFormatPr defaultColWidth="8.72727272727273" defaultRowHeight="14"/>
  <cols>
    <col min="3" max="3" width="11.7272727272727" customWidth="1"/>
    <col min="5" max="5" width="14.1818181818182" customWidth="1"/>
    <col min="23" max="23" width="10.5454545454545" customWidth="1"/>
    <col min="28" max="29" width="11.8181818181818" customWidth="1"/>
  </cols>
  <sheetData>
    <row r="1" s="1" customFormat="1" ht="21" spans="1:2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="1" customFormat="1" spans="1:29">
      <c r="A2" s="3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/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s="3" t="s">
        <v>21</v>
      </c>
      <c r="W2" s="3" t="s">
        <v>22</v>
      </c>
      <c r="X2" s="3" t="s">
        <v>23</v>
      </c>
      <c r="Y2" s="3" t="s">
        <v>24</v>
      </c>
      <c r="Z2" s="3" t="s">
        <v>25</v>
      </c>
      <c r="AA2" s="3" t="s">
        <v>26</v>
      </c>
      <c r="AB2" s="3" t="s">
        <v>27</v>
      </c>
      <c r="AC2" s="36" t="s">
        <v>28</v>
      </c>
    </row>
    <row r="3" s="1" customFormat="1" ht="39" spans="1:29">
      <c r="A3" s="3"/>
      <c r="B3" s="3"/>
      <c r="C3" s="4"/>
      <c r="D3" s="3"/>
      <c r="E3" s="3"/>
      <c r="F3" s="3"/>
      <c r="G3" s="3"/>
      <c r="H3" s="3"/>
      <c r="I3" s="3"/>
      <c r="J3" s="3" t="s">
        <v>29</v>
      </c>
      <c r="K3" s="3" t="s">
        <v>30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6"/>
    </row>
    <row r="4" s="1" customFormat="1" spans="1:29">
      <c r="A4" s="5">
        <v>1</v>
      </c>
      <c r="B4" s="6" t="s">
        <v>31</v>
      </c>
      <c r="C4" s="7">
        <v>1120211500</v>
      </c>
      <c r="D4" s="8">
        <v>93.581</v>
      </c>
      <c r="E4" s="8">
        <f t="shared" ref="E4:E11" si="0">D4*0.85</f>
        <v>79.54385</v>
      </c>
      <c r="F4" s="8">
        <f t="shared" ref="F4:F11" si="1">RANK(E4,$E$4:$E$11)</f>
        <v>1</v>
      </c>
      <c r="G4" s="9">
        <f t="shared" ref="G4:G11" si="2">F4/8</f>
        <v>0.125</v>
      </c>
      <c r="H4" s="10">
        <v>2</v>
      </c>
      <c r="I4" s="8">
        <f t="shared" ref="I4:I6" si="3">H4-F4</f>
        <v>1</v>
      </c>
      <c r="J4" s="8">
        <v>0.5</v>
      </c>
      <c r="K4" s="8">
        <v>0.5</v>
      </c>
      <c r="L4" s="8">
        <v>1.68</v>
      </c>
      <c r="M4" s="8">
        <v>1.5</v>
      </c>
      <c r="N4" s="8">
        <v>1.5</v>
      </c>
      <c r="O4" s="8">
        <v>4</v>
      </c>
      <c r="P4" s="8">
        <v>0.2</v>
      </c>
      <c r="Q4" s="8">
        <v>0.4</v>
      </c>
      <c r="R4" s="8"/>
      <c r="S4" s="8"/>
      <c r="T4" s="8">
        <f t="shared" ref="T4:T11" si="4">J4+K4+L4+M4+N4+O4+P4+Q4</f>
        <v>10.28</v>
      </c>
      <c r="U4" s="8">
        <f t="shared" ref="U4:U11" si="5">RANK(T4,$T$4:$T$11)</f>
        <v>1</v>
      </c>
      <c r="V4" s="9">
        <f t="shared" ref="V4:V11" si="6">U4/8</f>
        <v>0.125</v>
      </c>
      <c r="W4" s="8">
        <f t="shared" ref="W4:W11" si="7">T4+E4</f>
        <v>89.82385</v>
      </c>
      <c r="X4" s="5">
        <v>1</v>
      </c>
      <c r="Y4" s="9">
        <f t="shared" ref="Y4:Y11" si="8">X4/8</f>
        <v>0.125</v>
      </c>
      <c r="Z4" s="8">
        <v>1</v>
      </c>
      <c r="AA4" s="8">
        <f t="shared" ref="AA4:AA11" si="9">Z4-X4</f>
        <v>0</v>
      </c>
      <c r="AB4" s="6" t="s">
        <v>32</v>
      </c>
      <c r="AC4" s="8"/>
    </row>
    <row r="5" s="1" customFormat="1" spans="1:29">
      <c r="A5" s="5">
        <v>2</v>
      </c>
      <c r="B5" s="6" t="s">
        <v>31</v>
      </c>
      <c r="C5" s="7">
        <v>1120223066</v>
      </c>
      <c r="D5" s="8">
        <v>91.9538</v>
      </c>
      <c r="E5" s="8">
        <f t="shared" si="0"/>
        <v>78.16073</v>
      </c>
      <c r="F5" s="8">
        <f t="shared" si="1"/>
        <v>2</v>
      </c>
      <c r="G5" s="9">
        <f t="shared" si="2"/>
        <v>0.25</v>
      </c>
      <c r="H5" s="10">
        <v>3</v>
      </c>
      <c r="I5" s="8">
        <f t="shared" si="3"/>
        <v>1</v>
      </c>
      <c r="J5" s="8">
        <v>0.5</v>
      </c>
      <c r="K5" s="8">
        <v>0.5</v>
      </c>
      <c r="L5" s="8">
        <v>1.72</v>
      </c>
      <c r="M5" s="8"/>
      <c r="N5" s="8">
        <v>1.5</v>
      </c>
      <c r="O5" s="8">
        <v>4</v>
      </c>
      <c r="P5" s="8"/>
      <c r="Q5" s="8"/>
      <c r="R5" s="8"/>
      <c r="S5" s="8"/>
      <c r="T5" s="8">
        <f t="shared" si="4"/>
        <v>8.22</v>
      </c>
      <c r="U5" s="8">
        <f t="shared" si="5"/>
        <v>2</v>
      </c>
      <c r="V5" s="9">
        <f t="shared" si="6"/>
        <v>0.25</v>
      </c>
      <c r="W5" s="8">
        <f t="shared" si="7"/>
        <v>86.38073</v>
      </c>
      <c r="X5" s="5">
        <v>2</v>
      </c>
      <c r="Y5" s="9">
        <f t="shared" si="8"/>
        <v>0.25</v>
      </c>
      <c r="Z5" s="8">
        <v>4</v>
      </c>
      <c r="AA5" s="8">
        <f t="shared" si="9"/>
        <v>2</v>
      </c>
      <c r="AB5" s="6" t="s">
        <v>33</v>
      </c>
      <c r="AC5" s="8"/>
    </row>
    <row r="6" s="1" customFormat="1" spans="1:29">
      <c r="A6" s="5">
        <v>3</v>
      </c>
      <c r="B6" s="6" t="s">
        <v>31</v>
      </c>
      <c r="C6" s="11">
        <v>1120224006</v>
      </c>
      <c r="D6" s="8">
        <v>90.1667</v>
      </c>
      <c r="E6" s="8">
        <f t="shared" si="0"/>
        <v>76.641695</v>
      </c>
      <c r="F6" s="8">
        <f t="shared" si="1"/>
        <v>3</v>
      </c>
      <c r="G6" s="9">
        <f t="shared" si="2"/>
        <v>0.375</v>
      </c>
      <c r="H6" s="10">
        <v>1</v>
      </c>
      <c r="I6" s="8">
        <f t="shared" si="3"/>
        <v>-2</v>
      </c>
      <c r="J6" s="8">
        <v>0.5</v>
      </c>
      <c r="K6" s="8">
        <v>0.5</v>
      </c>
      <c r="L6" s="8">
        <v>1.7</v>
      </c>
      <c r="M6" s="8">
        <v>0.3</v>
      </c>
      <c r="N6" s="8">
        <v>0.5</v>
      </c>
      <c r="O6" s="8">
        <v>4</v>
      </c>
      <c r="P6" s="8"/>
      <c r="Q6" s="8"/>
      <c r="R6" s="8"/>
      <c r="S6" s="8"/>
      <c r="T6" s="8">
        <f t="shared" si="4"/>
        <v>7.5</v>
      </c>
      <c r="U6" s="8">
        <f t="shared" si="5"/>
        <v>3</v>
      </c>
      <c r="V6" s="9">
        <f t="shared" si="6"/>
        <v>0.375</v>
      </c>
      <c r="W6" s="8">
        <f t="shared" si="7"/>
        <v>84.141695</v>
      </c>
      <c r="X6" s="5">
        <v>3</v>
      </c>
      <c r="Y6" s="9">
        <f t="shared" si="8"/>
        <v>0.375</v>
      </c>
      <c r="Z6" s="8">
        <v>3</v>
      </c>
      <c r="AA6" s="8">
        <f t="shared" si="9"/>
        <v>0</v>
      </c>
      <c r="AB6" s="6" t="s">
        <v>34</v>
      </c>
      <c r="AC6" s="8"/>
    </row>
    <row r="7" s="1" customFormat="1" spans="1:29">
      <c r="A7" s="5">
        <v>4</v>
      </c>
      <c r="B7" s="6" t="s">
        <v>31</v>
      </c>
      <c r="C7" s="11">
        <v>1120220729</v>
      </c>
      <c r="D7" s="8">
        <v>86.9846</v>
      </c>
      <c r="E7" s="8">
        <f t="shared" si="0"/>
        <v>73.93691</v>
      </c>
      <c r="F7" s="8">
        <f t="shared" si="1"/>
        <v>4</v>
      </c>
      <c r="G7" s="9">
        <f t="shared" si="2"/>
        <v>0.5</v>
      </c>
      <c r="H7" s="10">
        <v>4</v>
      </c>
      <c r="I7" s="8">
        <v>0</v>
      </c>
      <c r="J7" s="8">
        <v>0.5</v>
      </c>
      <c r="K7" s="8">
        <v>0.5</v>
      </c>
      <c r="L7" s="8">
        <v>1.76</v>
      </c>
      <c r="M7" s="8">
        <v>0.3</v>
      </c>
      <c r="N7" s="8"/>
      <c r="O7" s="8"/>
      <c r="P7" s="8"/>
      <c r="Q7" s="8"/>
      <c r="R7" s="8"/>
      <c r="S7" s="8"/>
      <c r="T7" s="8">
        <f t="shared" si="4"/>
        <v>3.06</v>
      </c>
      <c r="U7" s="8">
        <f t="shared" si="5"/>
        <v>8</v>
      </c>
      <c r="V7" s="9">
        <f t="shared" si="6"/>
        <v>1</v>
      </c>
      <c r="W7" s="8">
        <f t="shared" si="7"/>
        <v>76.99691</v>
      </c>
      <c r="X7" s="5">
        <v>4</v>
      </c>
      <c r="Y7" s="9">
        <f t="shared" si="8"/>
        <v>0.5</v>
      </c>
      <c r="Z7" s="8">
        <v>2</v>
      </c>
      <c r="AA7" s="8">
        <f t="shared" si="9"/>
        <v>-2</v>
      </c>
      <c r="AB7" s="8"/>
      <c r="AC7" s="8"/>
    </row>
    <row r="8" s="1" customFormat="1" spans="1:29">
      <c r="A8" s="5">
        <v>5</v>
      </c>
      <c r="B8" s="6" t="s">
        <v>31</v>
      </c>
      <c r="C8" s="7">
        <v>1120201576</v>
      </c>
      <c r="D8" s="8">
        <v>83.8308</v>
      </c>
      <c r="E8" s="8">
        <f t="shared" si="0"/>
        <v>71.25618</v>
      </c>
      <c r="F8" s="8">
        <f t="shared" si="1"/>
        <v>6</v>
      </c>
      <c r="G8" s="9">
        <f t="shared" si="2"/>
        <v>0.75</v>
      </c>
      <c r="H8" s="10">
        <v>6</v>
      </c>
      <c r="I8" s="8">
        <v>0</v>
      </c>
      <c r="J8" s="8">
        <v>0.5</v>
      </c>
      <c r="K8" s="8">
        <v>0.5</v>
      </c>
      <c r="L8" s="8">
        <v>1.68</v>
      </c>
      <c r="M8" s="8"/>
      <c r="N8" s="8"/>
      <c r="O8" s="8">
        <v>2.5</v>
      </c>
      <c r="P8" s="8"/>
      <c r="Q8" s="8"/>
      <c r="R8" s="8"/>
      <c r="S8" s="8"/>
      <c r="T8" s="8">
        <f t="shared" si="4"/>
        <v>5.18</v>
      </c>
      <c r="U8" s="8">
        <f t="shared" si="5"/>
        <v>5</v>
      </c>
      <c r="V8" s="9">
        <f t="shared" si="6"/>
        <v>0.625</v>
      </c>
      <c r="W8" s="8">
        <f t="shared" si="7"/>
        <v>76.43618</v>
      </c>
      <c r="X8" s="5">
        <v>5</v>
      </c>
      <c r="Y8" s="9">
        <f t="shared" si="8"/>
        <v>0.625</v>
      </c>
      <c r="Z8" s="8">
        <v>7</v>
      </c>
      <c r="AA8" s="8">
        <f t="shared" si="9"/>
        <v>2</v>
      </c>
      <c r="AB8" s="8"/>
      <c r="AC8" s="8"/>
    </row>
    <row r="9" s="1" customFormat="1" spans="1:29">
      <c r="A9" s="5">
        <v>6</v>
      </c>
      <c r="B9" s="6" t="s">
        <v>31</v>
      </c>
      <c r="C9" s="11">
        <v>1120224002</v>
      </c>
      <c r="D9" s="8">
        <v>85.1039</v>
      </c>
      <c r="E9" s="8">
        <f t="shared" si="0"/>
        <v>72.338315</v>
      </c>
      <c r="F9" s="8">
        <f t="shared" si="1"/>
        <v>5</v>
      </c>
      <c r="G9" s="9">
        <f t="shared" si="2"/>
        <v>0.625</v>
      </c>
      <c r="H9" s="10">
        <v>5</v>
      </c>
      <c r="I9" s="8">
        <v>0</v>
      </c>
      <c r="J9" s="8">
        <v>0.5</v>
      </c>
      <c r="K9" s="8">
        <v>0.5</v>
      </c>
      <c r="L9" s="8">
        <v>1.7</v>
      </c>
      <c r="M9" s="8">
        <v>0.4</v>
      </c>
      <c r="N9" s="8">
        <v>0.5</v>
      </c>
      <c r="O9" s="8"/>
      <c r="P9" s="8"/>
      <c r="Q9" s="8"/>
      <c r="R9" s="8"/>
      <c r="S9" s="8"/>
      <c r="T9" s="8">
        <f t="shared" si="4"/>
        <v>3.6</v>
      </c>
      <c r="U9" s="8">
        <f t="shared" si="5"/>
        <v>7</v>
      </c>
      <c r="V9" s="9">
        <f t="shared" si="6"/>
        <v>0.875</v>
      </c>
      <c r="W9" s="8">
        <f t="shared" si="7"/>
        <v>75.938315</v>
      </c>
      <c r="X9" s="5">
        <v>6</v>
      </c>
      <c r="Y9" s="9">
        <f t="shared" si="8"/>
        <v>0.75</v>
      </c>
      <c r="Z9" s="8">
        <v>5</v>
      </c>
      <c r="AA9" s="8">
        <f t="shared" si="9"/>
        <v>-1</v>
      </c>
      <c r="AB9" s="8"/>
      <c r="AC9" s="8"/>
    </row>
    <row r="10" s="1" customFormat="1" spans="1:29">
      <c r="A10" s="5">
        <v>7</v>
      </c>
      <c r="B10" s="6" t="s">
        <v>31</v>
      </c>
      <c r="C10" s="11">
        <v>1120212548</v>
      </c>
      <c r="D10" s="8">
        <v>83.4198</v>
      </c>
      <c r="E10" s="8">
        <f t="shared" si="0"/>
        <v>70.90683</v>
      </c>
      <c r="F10" s="8">
        <f t="shared" si="1"/>
        <v>7</v>
      </c>
      <c r="G10" s="9">
        <f t="shared" si="2"/>
        <v>0.875</v>
      </c>
      <c r="H10" s="10">
        <v>8</v>
      </c>
      <c r="I10" s="8">
        <f>H10-F10</f>
        <v>1</v>
      </c>
      <c r="J10" s="27">
        <v>0.5</v>
      </c>
      <c r="K10" s="8">
        <v>0.5</v>
      </c>
      <c r="L10" s="8">
        <v>1.7</v>
      </c>
      <c r="M10" s="8"/>
      <c r="N10" s="8">
        <v>1</v>
      </c>
      <c r="O10" s="8"/>
      <c r="P10" s="8"/>
      <c r="Q10" s="27"/>
      <c r="R10" s="8"/>
      <c r="S10" s="8"/>
      <c r="T10" s="8">
        <f t="shared" si="4"/>
        <v>3.7</v>
      </c>
      <c r="U10" s="8">
        <f t="shared" si="5"/>
        <v>6</v>
      </c>
      <c r="V10" s="9">
        <f t="shared" si="6"/>
        <v>0.75</v>
      </c>
      <c r="W10" s="8">
        <f t="shared" si="7"/>
        <v>74.60683</v>
      </c>
      <c r="X10" s="5">
        <v>7</v>
      </c>
      <c r="Y10" s="9">
        <f t="shared" si="8"/>
        <v>0.875</v>
      </c>
      <c r="Z10" s="8">
        <v>8</v>
      </c>
      <c r="AA10" s="8">
        <f t="shared" si="9"/>
        <v>1</v>
      </c>
      <c r="AB10" s="8"/>
      <c r="AC10" s="8"/>
    </row>
    <row r="11" s="1" customFormat="1" spans="1:29">
      <c r="A11" s="5">
        <v>8</v>
      </c>
      <c r="B11" s="6" t="s">
        <v>31</v>
      </c>
      <c r="C11" s="11">
        <v>1120224019</v>
      </c>
      <c r="D11" s="8">
        <v>79.7692</v>
      </c>
      <c r="E11" s="8">
        <f t="shared" si="0"/>
        <v>67.80382</v>
      </c>
      <c r="F11" s="8">
        <f t="shared" si="1"/>
        <v>8</v>
      </c>
      <c r="G11" s="9">
        <f t="shared" si="2"/>
        <v>1</v>
      </c>
      <c r="H11" s="10">
        <v>7</v>
      </c>
      <c r="I11" s="8">
        <f>H11-F11</f>
        <v>-1</v>
      </c>
      <c r="J11" s="8">
        <v>0.5</v>
      </c>
      <c r="K11" s="8">
        <v>0.5</v>
      </c>
      <c r="L11" s="8">
        <v>1.7</v>
      </c>
      <c r="M11" s="8"/>
      <c r="N11" s="8">
        <v>1.5</v>
      </c>
      <c r="O11" s="8"/>
      <c r="P11" s="8">
        <v>0.7</v>
      </c>
      <c r="Q11" s="8">
        <v>0.8</v>
      </c>
      <c r="R11" s="8"/>
      <c r="S11" s="8"/>
      <c r="T11" s="8">
        <f t="shared" si="4"/>
        <v>5.7</v>
      </c>
      <c r="U11" s="8">
        <f t="shared" si="5"/>
        <v>4</v>
      </c>
      <c r="V11" s="9">
        <f t="shared" si="6"/>
        <v>0.5</v>
      </c>
      <c r="W11" s="8">
        <f t="shared" si="7"/>
        <v>73.50382</v>
      </c>
      <c r="X11" s="5">
        <v>8</v>
      </c>
      <c r="Y11" s="9">
        <f t="shared" si="8"/>
        <v>1</v>
      </c>
      <c r="Z11" s="8">
        <v>6</v>
      </c>
      <c r="AA11" s="8">
        <f t="shared" si="9"/>
        <v>-2</v>
      </c>
      <c r="AB11" s="8"/>
      <c r="AC11" s="8"/>
    </row>
    <row r="12" s="1" customFormat="1" spans="31:31">
      <c r="AE12" s="37"/>
    </row>
    <row r="13" s="1" customFormat="1" spans="31:31">
      <c r="AE13" s="37"/>
    </row>
    <row r="14" s="1" customFormat="1" ht="21" spans="1:29">
      <c r="A14" s="2" t="s">
        <v>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="1" customFormat="1" spans="1:30">
      <c r="A15" s="12" t="s">
        <v>1</v>
      </c>
      <c r="B15" s="12" t="s">
        <v>2</v>
      </c>
      <c r="C15" s="13" t="s">
        <v>3</v>
      </c>
      <c r="D15" s="12" t="s">
        <v>4</v>
      </c>
      <c r="E15" s="12" t="s">
        <v>5</v>
      </c>
      <c r="F15" s="12" t="s">
        <v>6</v>
      </c>
      <c r="G15" s="12" t="s">
        <v>7</v>
      </c>
      <c r="H15" s="12" t="s">
        <v>8</v>
      </c>
      <c r="I15" s="12" t="s">
        <v>9</v>
      </c>
      <c r="J15" s="28" t="s">
        <v>10</v>
      </c>
      <c r="K15" s="29"/>
      <c r="L15" s="12" t="s">
        <v>11</v>
      </c>
      <c r="M15" s="12" t="s">
        <v>12</v>
      </c>
      <c r="N15" s="12" t="s">
        <v>13</v>
      </c>
      <c r="O15" s="12" t="s">
        <v>14</v>
      </c>
      <c r="P15" s="12" t="s">
        <v>15</v>
      </c>
      <c r="Q15" s="12" t="s">
        <v>16</v>
      </c>
      <c r="R15" s="12" t="s">
        <v>17</v>
      </c>
      <c r="S15" s="12" t="s">
        <v>18</v>
      </c>
      <c r="T15" s="12" t="s">
        <v>19</v>
      </c>
      <c r="U15" s="12" t="s">
        <v>20</v>
      </c>
      <c r="V15" s="12" t="s">
        <v>21</v>
      </c>
      <c r="W15" s="12" t="s">
        <v>22</v>
      </c>
      <c r="X15" s="12" t="s">
        <v>23</v>
      </c>
      <c r="Y15" s="12" t="s">
        <v>24</v>
      </c>
      <c r="Z15" s="12" t="s">
        <v>25</v>
      </c>
      <c r="AA15" s="12" t="s">
        <v>26</v>
      </c>
      <c r="AB15" s="12" t="s">
        <v>27</v>
      </c>
      <c r="AC15" s="36" t="s">
        <v>28</v>
      </c>
      <c r="AD15" s="38"/>
    </row>
    <row r="16" s="1" customFormat="1" ht="39" spans="1:30">
      <c r="A16" s="14"/>
      <c r="B16" s="14"/>
      <c r="C16" s="15"/>
      <c r="D16" s="14"/>
      <c r="E16" s="14"/>
      <c r="F16" s="14"/>
      <c r="G16" s="14"/>
      <c r="H16" s="14"/>
      <c r="I16" s="14"/>
      <c r="J16" s="3" t="s">
        <v>29</v>
      </c>
      <c r="K16" s="3" t="s">
        <v>30</v>
      </c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36"/>
      <c r="AD16" s="38"/>
    </row>
    <row r="17" s="1" customFormat="1" spans="1:30">
      <c r="A17" s="6">
        <v>1</v>
      </c>
      <c r="B17" s="6" t="s">
        <v>35</v>
      </c>
      <c r="C17" s="16">
        <v>1120221674</v>
      </c>
      <c r="D17" s="8">
        <v>94.4095</v>
      </c>
      <c r="E17" s="8">
        <v>80.248075</v>
      </c>
      <c r="F17" s="8">
        <f t="shared" ref="F17:F31" si="10">RANK(E17,$E$17:$E$31)</f>
        <v>2</v>
      </c>
      <c r="G17" s="9">
        <f t="shared" ref="G17:G31" si="11">F17/15</f>
        <v>0.133333333333333</v>
      </c>
      <c r="H17" s="17">
        <v>3</v>
      </c>
      <c r="I17" s="8">
        <f t="shared" ref="I17:I31" si="12">H17-F17</f>
        <v>1</v>
      </c>
      <c r="J17" s="8">
        <v>0.5</v>
      </c>
      <c r="K17" s="8">
        <v>0.5</v>
      </c>
      <c r="L17" s="8">
        <v>1.68</v>
      </c>
      <c r="M17" s="8">
        <v>1.5</v>
      </c>
      <c r="N17" s="8">
        <v>4.5</v>
      </c>
      <c r="O17" s="8">
        <v>4</v>
      </c>
      <c r="P17" s="8">
        <v>1</v>
      </c>
      <c r="Q17" s="8">
        <v>1</v>
      </c>
      <c r="R17" s="8"/>
      <c r="S17" s="8"/>
      <c r="T17" s="8">
        <f t="shared" ref="T17:T31" si="13">J17+K17+L17+M17+N17+O17+P17+Q17</f>
        <v>14.68</v>
      </c>
      <c r="U17" s="8">
        <f t="shared" ref="U17:U31" si="14">RANK(T17,$T$17:$T$31)</f>
        <v>1</v>
      </c>
      <c r="V17" s="9">
        <f t="shared" ref="V17:V31" si="15">U17/15</f>
        <v>0.0666666666666667</v>
      </c>
      <c r="W17" s="8">
        <f t="shared" ref="W17:W31" si="16">E17+T17</f>
        <v>94.928075</v>
      </c>
      <c r="X17" s="8">
        <f t="shared" ref="X17:X31" si="17">RANK(W17,$W$17:$W$31)</f>
        <v>1</v>
      </c>
      <c r="Y17" s="9">
        <f t="shared" ref="Y17:Y31" si="18">X17/15</f>
        <v>0.0666666666666667</v>
      </c>
      <c r="Z17" s="39">
        <v>2</v>
      </c>
      <c r="AA17" s="8">
        <f t="shared" ref="AA17:AA31" si="19">Z17-X17</f>
        <v>1</v>
      </c>
      <c r="AB17" s="6" t="s">
        <v>32</v>
      </c>
      <c r="AC17" s="8"/>
      <c r="AD17" s="35"/>
    </row>
    <row r="18" s="1" customFormat="1" spans="1:30">
      <c r="A18" s="6">
        <v>2</v>
      </c>
      <c r="B18" s="6" t="s">
        <v>35</v>
      </c>
      <c r="C18" s="18">
        <v>1120220335</v>
      </c>
      <c r="D18" s="8">
        <v>95.567</v>
      </c>
      <c r="E18" s="8">
        <v>81.23195</v>
      </c>
      <c r="F18" s="8">
        <f t="shared" si="10"/>
        <v>1</v>
      </c>
      <c r="G18" s="9">
        <f t="shared" si="11"/>
        <v>0.0666666666666667</v>
      </c>
      <c r="H18" s="17">
        <v>1</v>
      </c>
      <c r="I18" s="8">
        <f t="shared" si="12"/>
        <v>0</v>
      </c>
      <c r="J18" s="8">
        <v>0.5</v>
      </c>
      <c r="K18" s="8">
        <v>0.5</v>
      </c>
      <c r="L18" s="8">
        <v>1.7</v>
      </c>
      <c r="M18" s="8">
        <v>0.8</v>
      </c>
      <c r="N18" s="8">
        <v>4.5</v>
      </c>
      <c r="O18" s="8">
        <v>4</v>
      </c>
      <c r="P18" s="8">
        <v>0.2</v>
      </c>
      <c r="Q18" s="8">
        <v>1</v>
      </c>
      <c r="R18" s="8"/>
      <c r="S18" s="8"/>
      <c r="T18" s="8">
        <f t="shared" si="13"/>
        <v>13.2</v>
      </c>
      <c r="U18" s="8">
        <f t="shared" si="14"/>
        <v>2</v>
      </c>
      <c r="V18" s="9">
        <f t="shared" si="15"/>
        <v>0.133333333333333</v>
      </c>
      <c r="W18" s="8">
        <f t="shared" si="16"/>
        <v>94.43195</v>
      </c>
      <c r="X18" s="8">
        <f t="shared" si="17"/>
        <v>2</v>
      </c>
      <c r="Y18" s="9">
        <f t="shared" si="18"/>
        <v>0.133333333333333</v>
      </c>
      <c r="Z18" s="39">
        <v>1</v>
      </c>
      <c r="AA18" s="8">
        <f t="shared" si="19"/>
        <v>-1</v>
      </c>
      <c r="AB18" s="6" t="s">
        <v>33</v>
      </c>
      <c r="AC18" s="8"/>
      <c r="AD18" s="35"/>
    </row>
    <row r="19" s="1" customFormat="1" spans="1:30">
      <c r="A19" s="6">
        <v>3</v>
      </c>
      <c r="B19" s="6" t="s">
        <v>35</v>
      </c>
      <c r="C19" s="19">
        <v>1120221663</v>
      </c>
      <c r="D19" s="8">
        <v>93.8493</v>
      </c>
      <c r="E19" s="8">
        <v>79.771905</v>
      </c>
      <c r="F19" s="8">
        <f t="shared" si="10"/>
        <v>4</v>
      </c>
      <c r="G19" s="9">
        <f t="shared" si="11"/>
        <v>0.266666666666667</v>
      </c>
      <c r="H19" s="17">
        <v>2</v>
      </c>
      <c r="I19" s="8">
        <f t="shared" si="12"/>
        <v>-2</v>
      </c>
      <c r="J19" s="8">
        <v>0.5</v>
      </c>
      <c r="K19" s="8">
        <v>0.5</v>
      </c>
      <c r="L19" s="8">
        <v>1.68</v>
      </c>
      <c r="M19" s="8">
        <v>1.3</v>
      </c>
      <c r="N19" s="8">
        <v>2.5</v>
      </c>
      <c r="O19" s="8">
        <v>4</v>
      </c>
      <c r="P19" s="8"/>
      <c r="Q19" s="8">
        <v>0.4</v>
      </c>
      <c r="R19" s="8"/>
      <c r="S19" s="8"/>
      <c r="T19" s="8">
        <f t="shared" si="13"/>
        <v>10.88</v>
      </c>
      <c r="U19" s="8">
        <f t="shared" si="14"/>
        <v>3</v>
      </c>
      <c r="V19" s="9">
        <f t="shared" si="15"/>
        <v>0.2</v>
      </c>
      <c r="W19" s="8">
        <f t="shared" si="16"/>
        <v>90.651905</v>
      </c>
      <c r="X19" s="8">
        <f t="shared" si="17"/>
        <v>3</v>
      </c>
      <c r="Y19" s="9">
        <f t="shared" si="18"/>
        <v>0.2</v>
      </c>
      <c r="Z19" s="39">
        <v>4</v>
      </c>
      <c r="AA19" s="8">
        <f t="shared" si="19"/>
        <v>1</v>
      </c>
      <c r="AB19" s="6" t="s">
        <v>33</v>
      </c>
      <c r="AC19" s="8"/>
      <c r="AD19" s="35"/>
    </row>
    <row r="20" s="1" customFormat="1" spans="1:30">
      <c r="A20" s="6">
        <v>4</v>
      </c>
      <c r="B20" s="6" t="s">
        <v>35</v>
      </c>
      <c r="C20" s="7">
        <v>1120220334</v>
      </c>
      <c r="D20" s="8">
        <v>94.2877</v>
      </c>
      <c r="E20" s="8">
        <v>80.144545</v>
      </c>
      <c r="F20" s="8">
        <f t="shared" si="10"/>
        <v>3</v>
      </c>
      <c r="G20" s="9">
        <f t="shared" si="11"/>
        <v>0.2</v>
      </c>
      <c r="H20" s="17">
        <v>4</v>
      </c>
      <c r="I20" s="8">
        <f t="shared" si="12"/>
        <v>1</v>
      </c>
      <c r="J20" s="8">
        <v>0.5</v>
      </c>
      <c r="K20" s="8">
        <v>0.5</v>
      </c>
      <c r="L20" s="8">
        <v>1.7</v>
      </c>
      <c r="M20" s="8">
        <v>0.6</v>
      </c>
      <c r="N20" s="8">
        <v>1.5</v>
      </c>
      <c r="O20" s="8">
        <v>4</v>
      </c>
      <c r="P20" s="8"/>
      <c r="Q20" s="8"/>
      <c r="R20" s="8"/>
      <c r="S20" s="8"/>
      <c r="T20" s="8">
        <f t="shared" si="13"/>
        <v>8.8</v>
      </c>
      <c r="U20" s="8">
        <f t="shared" si="14"/>
        <v>5</v>
      </c>
      <c r="V20" s="9">
        <f t="shared" si="15"/>
        <v>0.333333333333333</v>
      </c>
      <c r="W20" s="8">
        <f t="shared" si="16"/>
        <v>88.944545</v>
      </c>
      <c r="X20" s="8">
        <f t="shared" si="17"/>
        <v>4</v>
      </c>
      <c r="Y20" s="9">
        <f t="shared" si="18"/>
        <v>0.266666666666667</v>
      </c>
      <c r="Z20" s="39">
        <v>3</v>
      </c>
      <c r="AA20" s="8">
        <f t="shared" si="19"/>
        <v>-1</v>
      </c>
      <c r="AB20" s="6" t="s">
        <v>34</v>
      </c>
      <c r="AC20" s="8"/>
      <c r="AD20" s="35"/>
    </row>
    <row r="21" s="1" customFormat="1" spans="1:30">
      <c r="A21" s="6">
        <v>5</v>
      </c>
      <c r="B21" s="6" t="s">
        <v>35</v>
      </c>
      <c r="C21" s="7">
        <v>1120220336</v>
      </c>
      <c r="D21" s="8">
        <v>91.5439</v>
      </c>
      <c r="E21" s="8">
        <v>77.812315</v>
      </c>
      <c r="F21" s="8">
        <f t="shared" si="10"/>
        <v>8</v>
      </c>
      <c r="G21" s="9">
        <f t="shared" si="11"/>
        <v>0.533333333333333</v>
      </c>
      <c r="H21" s="17">
        <v>8</v>
      </c>
      <c r="I21" s="8">
        <f t="shared" si="12"/>
        <v>0</v>
      </c>
      <c r="J21" s="8">
        <v>0.5</v>
      </c>
      <c r="K21" s="8">
        <v>0.5</v>
      </c>
      <c r="L21" s="8">
        <v>1.68</v>
      </c>
      <c r="M21" s="8">
        <v>0.4</v>
      </c>
      <c r="N21" s="8">
        <v>2.3</v>
      </c>
      <c r="O21" s="8">
        <v>4</v>
      </c>
      <c r="P21" s="8"/>
      <c r="Q21" s="8">
        <v>0.4</v>
      </c>
      <c r="R21" s="8"/>
      <c r="S21" s="8"/>
      <c r="T21" s="8">
        <f t="shared" si="13"/>
        <v>9.78</v>
      </c>
      <c r="U21" s="8">
        <f t="shared" si="14"/>
        <v>4</v>
      </c>
      <c r="V21" s="9">
        <f t="shared" si="15"/>
        <v>0.266666666666667</v>
      </c>
      <c r="W21" s="8">
        <f t="shared" si="16"/>
        <v>87.592315</v>
      </c>
      <c r="X21" s="8">
        <f t="shared" si="17"/>
        <v>5</v>
      </c>
      <c r="Y21" s="9">
        <f t="shared" si="18"/>
        <v>0.333333333333333</v>
      </c>
      <c r="Z21" s="39">
        <v>6</v>
      </c>
      <c r="AA21" s="8">
        <f t="shared" si="19"/>
        <v>1</v>
      </c>
      <c r="AB21" s="6" t="s">
        <v>34</v>
      </c>
      <c r="AC21" s="8"/>
      <c r="AD21" s="35"/>
    </row>
    <row r="22" s="1" customFormat="1" spans="1:30">
      <c r="A22" s="6">
        <v>6</v>
      </c>
      <c r="B22" s="6" t="s">
        <v>35</v>
      </c>
      <c r="C22" s="20">
        <v>1120220248</v>
      </c>
      <c r="D22" s="8">
        <v>93.2923</v>
      </c>
      <c r="E22" s="8">
        <v>79.298455</v>
      </c>
      <c r="F22" s="8">
        <f t="shared" si="10"/>
        <v>6</v>
      </c>
      <c r="G22" s="9">
        <f t="shared" si="11"/>
        <v>0.4</v>
      </c>
      <c r="H22" s="17">
        <v>5</v>
      </c>
      <c r="I22" s="8">
        <f t="shared" si="12"/>
        <v>-1</v>
      </c>
      <c r="J22" s="8">
        <v>0.5</v>
      </c>
      <c r="K22" s="8">
        <v>0.5</v>
      </c>
      <c r="L22" s="8">
        <v>1.68</v>
      </c>
      <c r="M22" s="8"/>
      <c r="N22" s="8">
        <v>1</v>
      </c>
      <c r="O22" s="8">
        <v>4</v>
      </c>
      <c r="P22" s="8"/>
      <c r="Q22" s="8"/>
      <c r="R22" s="8"/>
      <c r="S22" s="8"/>
      <c r="T22" s="8">
        <f t="shared" si="13"/>
        <v>7.68</v>
      </c>
      <c r="U22" s="8">
        <f t="shared" si="14"/>
        <v>6</v>
      </c>
      <c r="V22" s="9">
        <f t="shared" si="15"/>
        <v>0.4</v>
      </c>
      <c r="W22" s="8">
        <f t="shared" si="16"/>
        <v>86.978455</v>
      </c>
      <c r="X22" s="8">
        <f t="shared" si="17"/>
        <v>6</v>
      </c>
      <c r="Y22" s="9">
        <f t="shared" si="18"/>
        <v>0.4</v>
      </c>
      <c r="Z22" s="39">
        <v>5</v>
      </c>
      <c r="AA22" s="8">
        <f t="shared" si="19"/>
        <v>-1</v>
      </c>
      <c r="AB22" s="6" t="s">
        <v>34</v>
      </c>
      <c r="AC22" s="8"/>
      <c r="AD22" s="35"/>
    </row>
    <row r="23" s="1" customFormat="1" spans="1:30">
      <c r="A23" s="6">
        <v>7</v>
      </c>
      <c r="B23" s="6" t="s">
        <v>35</v>
      </c>
      <c r="C23" s="19">
        <v>1120221664</v>
      </c>
      <c r="D23" s="8">
        <v>93.3333</v>
      </c>
      <c r="E23" s="8">
        <v>79.333305</v>
      </c>
      <c r="F23" s="8">
        <f t="shared" si="10"/>
        <v>5</v>
      </c>
      <c r="G23" s="9">
        <f t="shared" si="11"/>
        <v>0.333333333333333</v>
      </c>
      <c r="H23" s="17">
        <v>6</v>
      </c>
      <c r="I23" s="8">
        <f t="shared" si="12"/>
        <v>1</v>
      </c>
      <c r="J23" s="8">
        <v>0.5</v>
      </c>
      <c r="K23" s="8">
        <v>0.5</v>
      </c>
      <c r="L23" s="8">
        <v>1.68</v>
      </c>
      <c r="M23" s="8"/>
      <c r="N23" s="8">
        <v>1</v>
      </c>
      <c r="O23" s="8"/>
      <c r="P23" s="8"/>
      <c r="Q23" s="8">
        <v>0.4</v>
      </c>
      <c r="R23" s="8"/>
      <c r="S23" s="8"/>
      <c r="T23" s="8">
        <f t="shared" si="13"/>
        <v>4.08</v>
      </c>
      <c r="U23" s="8">
        <f t="shared" si="14"/>
        <v>8</v>
      </c>
      <c r="V23" s="9">
        <f t="shared" si="15"/>
        <v>0.533333333333333</v>
      </c>
      <c r="W23" s="8">
        <f t="shared" si="16"/>
        <v>83.413305</v>
      </c>
      <c r="X23" s="8">
        <f t="shared" si="17"/>
        <v>7</v>
      </c>
      <c r="Y23" s="9">
        <f t="shared" si="18"/>
        <v>0.466666666666667</v>
      </c>
      <c r="Z23" s="39">
        <v>11</v>
      </c>
      <c r="AA23" s="8">
        <f t="shared" si="19"/>
        <v>4</v>
      </c>
      <c r="AB23" s="8"/>
      <c r="AC23" s="8"/>
      <c r="AD23" s="35"/>
    </row>
    <row r="24" s="1" customFormat="1" spans="1:30">
      <c r="A24" s="6">
        <v>8</v>
      </c>
      <c r="B24" s="6" t="s">
        <v>35</v>
      </c>
      <c r="C24" s="19">
        <v>1120221667</v>
      </c>
      <c r="D24" s="8">
        <v>89.4407</v>
      </c>
      <c r="E24" s="8">
        <v>76.024595</v>
      </c>
      <c r="F24" s="8">
        <f t="shared" si="10"/>
        <v>13</v>
      </c>
      <c r="G24" s="9">
        <f t="shared" si="11"/>
        <v>0.866666666666667</v>
      </c>
      <c r="H24" s="17">
        <v>14</v>
      </c>
      <c r="I24" s="8">
        <f t="shared" si="12"/>
        <v>1</v>
      </c>
      <c r="J24" s="8">
        <v>0.5</v>
      </c>
      <c r="K24" s="8">
        <v>0.5</v>
      </c>
      <c r="L24" s="8">
        <v>1.82</v>
      </c>
      <c r="M24" s="8">
        <v>0.4</v>
      </c>
      <c r="N24" s="8">
        <v>1</v>
      </c>
      <c r="O24" s="8">
        <v>2.5</v>
      </c>
      <c r="P24" s="8"/>
      <c r="Q24" s="8">
        <v>0.4</v>
      </c>
      <c r="R24" s="8"/>
      <c r="S24" s="8"/>
      <c r="T24" s="8">
        <f t="shared" si="13"/>
        <v>7.12</v>
      </c>
      <c r="U24" s="8">
        <f t="shared" si="14"/>
        <v>7</v>
      </c>
      <c r="V24" s="9">
        <f t="shared" si="15"/>
        <v>0.466666666666667</v>
      </c>
      <c r="W24" s="8">
        <f t="shared" si="16"/>
        <v>83.144595</v>
      </c>
      <c r="X24" s="8">
        <f t="shared" si="17"/>
        <v>8</v>
      </c>
      <c r="Y24" s="9">
        <f t="shared" si="18"/>
        <v>0.533333333333333</v>
      </c>
      <c r="Z24" s="39">
        <v>14</v>
      </c>
      <c r="AA24" s="8">
        <f t="shared" si="19"/>
        <v>6</v>
      </c>
      <c r="AB24" s="8"/>
      <c r="AC24" s="8"/>
      <c r="AD24" s="35"/>
    </row>
    <row r="25" s="1" customFormat="1" spans="1:30">
      <c r="A25" s="6">
        <v>9</v>
      </c>
      <c r="B25" s="6" t="s">
        <v>35</v>
      </c>
      <c r="C25" s="21">
        <v>1120220362</v>
      </c>
      <c r="D25" s="8">
        <v>92.1538</v>
      </c>
      <c r="E25" s="8">
        <v>78.33073</v>
      </c>
      <c r="F25" s="8">
        <f t="shared" si="10"/>
        <v>7</v>
      </c>
      <c r="G25" s="9">
        <f t="shared" si="11"/>
        <v>0.466666666666667</v>
      </c>
      <c r="H25" s="17">
        <v>7</v>
      </c>
      <c r="I25" s="8">
        <f t="shared" si="12"/>
        <v>0</v>
      </c>
      <c r="J25" s="8">
        <v>0.5</v>
      </c>
      <c r="K25" s="8">
        <v>0.5</v>
      </c>
      <c r="L25" s="8">
        <v>1.7</v>
      </c>
      <c r="M25" s="8"/>
      <c r="N25" s="8">
        <v>1</v>
      </c>
      <c r="O25" s="8"/>
      <c r="P25" s="8"/>
      <c r="Q25" s="8"/>
      <c r="R25" s="8"/>
      <c r="S25" s="8"/>
      <c r="T25" s="8">
        <f t="shared" si="13"/>
        <v>3.7</v>
      </c>
      <c r="U25" s="8">
        <f t="shared" si="14"/>
        <v>10</v>
      </c>
      <c r="V25" s="9">
        <f t="shared" si="15"/>
        <v>0.666666666666667</v>
      </c>
      <c r="W25" s="8">
        <f t="shared" si="16"/>
        <v>82.03073</v>
      </c>
      <c r="X25" s="8">
        <f t="shared" si="17"/>
        <v>9</v>
      </c>
      <c r="Y25" s="9">
        <f t="shared" si="18"/>
        <v>0.6</v>
      </c>
      <c r="Z25" s="39">
        <v>8</v>
      </c>
      <c r="AA25" s="8">
        <f t="shared" si="19"/>
        <v>-1</v>
      </c>
      <c r="AB25" s="8"/>
      <c r="AC25" s="8"/>
      <c r="AD25" s="35"/>
    </row>
    <row r="26" s="1" customFormat="1" spans="1:30">
      <c r="A26" s="6">
        <v>10</v>
      </c>
      <c r="B26" s="6" t="s">
        <v>35</v>
      </c>
      <c r="C26" s="7">
        <v>1120220327</v>
      </c>
      <c r="D26" s="8">
        <v>90.4932</v>
      </c>
      <c r="E26" s="8">
        <v>76.91922</v>
      </c>
      <c r="F26" s="8">
        <f t="shared" si="10"/>
        <v>10</v>
      </c>
      <c r="G26" s="9">
        <f t="shared" si="11"/>
        <v>0.666666666666667</v>
      </c>
      <c r="H26" s="17">
        <v>13</v>
      </c>
      <c r="I26" s="8">
        <f t="shared" si="12"/>
        <v>3</v>
      </c>
      <c r="J26" s="8">
        <v>0.5</v>
      </c>
      <c r="K26" s="8">
        <v>0.5</v>
      </c>
      <c r="L26" s="30">
        <v>1.7</v>
      </c>
      <c r="M26" s="8"/>
      <c r="N26" s="8">
        <v>1</v>
      </c>
      <c r="O26" s="8"/>
      <c r="P26" s="8"/>
      <c r="Q26" s="8"/>
      <c r="R26" s="8"/>
      <c r="S26" s="8"/>
      <c r="T26" s="8">
        <f t="shared" si="13"/>
        <v>3.7</v>
      </c>
      <c r="U26" s="8">
        <f t="shared" si="14"/>
        <v>10</v>
      </c>
      <c r="V26" s="9">
        <f t="shared" si="15"/>
        <v>0.666666666666667</v>
      </c>
      <c r="W26" s="8">
        <f t="shared" si="16"/>
        <v>80.61922</v>
      </c>
      <c r="X26" s="8">
        <f t="shared" si="17"/>
        <v>10</v>
      </c>
      <c r="Y26" s="9">
        <f t="shared" si="18"/>
        <v>0.666666666666667</v>
      </c>
      <c r="Z26" s="39">
        <v>13</v>
      </c>
      <c r="AA26" s="8">
        <f t="shared" si="19"/>
        <v>3</v>
      </c>
      <c r="AB26" s="8"/>
      <c r="AC26" s="8"/>
      <c r="AD26" s="35"/>
    </row>
    <row r="27" s="1" customFormat="1" spans="1:30">
      <c r="A27" s="6">
        <v>11</v>
      </c>
      <c r="B27" s="6" t="s">
        <v>35</v>
      </c>
      <c r="C27" s="21">
        <v>1120220344</v>
      </c>
      <c r="D27" s="8">
        <v>90.193</v>
      </c>
      <c r="E27" s="8">
        <v>76.66405</v>
      </c>
      <c r="F27" s="8">
        <f t="shared" si="10"/>
        <v>11</v>
      </c>
      <c r="G27" s="9">
        <f t="shared" si="11"/>
        <v>0.733333333333333</v>
      </c>
      <c r="H27" s="17">
        <v>12</v>
      </c>
      <c r="I27" s="8">
        <f t="shared" si="12"/>
        <v>1</v>
      </c>
      <c r="J27" s="8">
        <v>0.5</v>
      </c>
      <c r="K27" s="8">
        <v>0.5</v>
      </c>
      <c r="L27" s="8">
        <v>1.7</v>
      </c>
      <c r="M27" s="8"/>
      <c r="N27" s="8">
        <v>1</v>
      </c>
      <c r="O27" s="8"/>
      <c r="P27" s="8"/>
      <c r="Q27" s="8"/>
      <c r="R27" s="8"/>
      <c r="S27" s="8"/>
      <c r="T27" s="8">
        <f t="shared" si="13"/>
        <v>3.7</v>
      </c>
      <c r="U27" s="8">
        <f t="shared" si="14"/>
        <v>10</v>
      </c>
      <c r="V27" s="9">
        <f t="shared" si="15"/>
        <v>0.666666666666667</v>
      </c>
      <c r="W27" s="8">
        <f t="shared" si="16"/>
        <v>80.36405</v>
      </c>
      <c r="X27" s="8">
        <f t="shared" si="17"/>
        <v>11</v>
      </c>
      <c r="Y27" s="9">
        <f t="shared" si="18"/>
        <v>0.733333333333333</v>
      </c>
      <c r="Z27" s="39">
        <v>12</v>
      </c>
      <c r="AA27" s="8">
        <f t="shared" si="19"/>
        <v>1</v>
      </c>
      <c r="AB27" s="8"/>
      <c r="AC27" s="8"/>
      <c r="AD27" s="35"/>
    </row>
    <row r="28" s="1" customFormat="1" spans="1:30">
      <c r="A28" s="6">
        <v>12</v>
      </c>
      <c r="B28" s="6" t="s">
        <v>35</v>
      </c>
      <c r="C28" s="7">
        <v>1120220352</v>
      </c>
      <c r="D28" s="8">
        <v>91.0615</v>
      </c>
      <c r="E28" s="8">
        <v>77.402275</v>
      </c>
      <c r="F28" s="8">
        <f t="shared" si="10"/>
        <v>9</v>
      </c>
      <c r="G28" s="9">
        <f t="shared" si="11"/>
        <v>0.6</v>
      </c>
      <c r="H28" s="17">
        <v>9</v>
      </c>
      <c r="I28" s="8">
        <f t="shared" si="12"/>
        <v>0</v>
      </c>
      <c r="J28" s="8">
        <v>0.5</v>
      </c>
      <c r="K28" s="8">
        <v>0.5</v>
      </c>
      <c r="L28" s="27">
        <v>1.76</v>
      </c>
      <c r="M28" s="8"/>
      <c r="N28" s="8"/>
      <c r="O28" s="8"/>
      <c r="P28" s="8"/>
      <c r="Q28" s="8"/>
      <c r="R28" s="8"/>
      <c r="S28" s="8"/>
      <c r="T28" s="8">
        <f t="shared" si="13"/>
        <v>2.76</v>
      </c>
      <c r="U28" s="8">
        <f t="shared" si="14"/>
        <v>14</v>
      </c>
      <c r="V28" s="9">
        <f t="shared" si="15"/>
        <v>0.933333333333333</v>
      </c>
      <c r="W28" s="8">
        <f t="shared" si="16"/>
        <v>80.162275</v>
      </c>
      <c r="X28" s="8">
        <f t="shared" si="17"/>
        <v>12</v>
      </c>
      <c r="Y28" s="9">
        <f t="shared" si="18"/>
        <v>0.8</v>
      </c>
      <c r="Z28" s="39">
        <v>10</v>
      </c>
      <c r="AA28" s="8">
        <f t="shared" si="19"/>
        <v>-2</v>
      </c>
      <c r="AB28" s="8"/>
      <c r="AC28" s="8"/>
      <c r="AD28" s="35"/>
    </row>
    <row r="29" s="1" customFormat="1" spans="1:30">
      <c r="A29" s="6">
        <v>13</v>
      </c>
      <c r="B29" s="6" t="s">
        <v>35</v>
      </c>
      <c r="C29" s="21">
        <v>1120220341</v>
      </c>
      <c r="D29" s="8">
        <v>88.1023</v>
      </c>
      <c r="E29" s="8">
        <v>74.886955</v>
      </c>
      <c r="F29" s="8">
        <f t="shared" si="10"/>
        <v>14</v>
      </c>
      <c r="G29" s="9">
        <f t="shared" si="11"/>
        <v>0.933333333333333</v>
      </c>
      <c r="H29" s="17">
        <v>10</v>
      </c>
      <c r="I29" s="8">
        <f t="shared" si="12"/>
        <v>-4</v>
      </c>
      <c r="J29" s="8">
        <v>0.5</v>
      </c>
      <c r="K29" s="8">
        <v>0.5</v>
      </c>
      <c r="L29" s="8">
        <v>1.7</v>
      </c>
      <c r="M29" s="31"/>
      <c r="N29" s="8">
        <v>1</v>
      </c>
      <c r="O29" s="8"/>
      <c r="P29" s="8"/>
      <c r="Q29" s="8"/>
      <c r="R29" s="8"/>
      <c r="S29" s="8"/>
      <c r="T29" s="8">
        <f t="shared" si="13"/>
        <v>3.7</v>
      </c>
      <c r="U29" s="8">
        <f t="shared" si="14"/>
        <v>10</v>
      </c>
      <c r="V29" s="9">
        <f t="shared" si="15"/>
        <v>0.666666666666667</v>
      </c>
      <c r="W29" s="8">
        <f t="shared" si="16"/>
        <v>78.586955</v>
      </c>
      <c r="X29" s="8">
        <f t="shared" si="17"/>
        <v>13</v>
      </c>
      <c r="Y29" s="9">
        <f t="shared" si="18"/>
        <v>0.866666666666667</v>
      </c>
      <c r="Z29" s="39">
        <v>7</v>
      </c>
      <c r="AA29" s="8">
        <f t="shared" si="19"/>
        <v>-6</v>
      </c>
      <c r="AB29" s="8"/>
      <c r="AC29" s="8"/>
      <c r="AD29" s="35"/>
    </row>
    <row r="30" s="1" customFormat="1" spans="1:30">
      <c r="A30" s="6">
        <v>14</v>
      </c>
      <c r="B30" s="6" t="s">
        <v>35</v>
      </c>
      <c r="C30" s="7">
        <v>1120220337</v>
      </c>
      <c r="D30" s="8">
        <v>89.7627</v>
      </c>
      <c r="E30" s="8">
        <v>76.298295</v>
      </c>
      <c r="F30" s="8">
        <f t="shared" si="10"/>
        <v>12</v>
      </c>
      <c r="G30" s="9">
        <f t="shared" si="11"/>
        <v>0.8</v>
      </c>
      <c r="H30" s="17">
        <v>15</v>
      </c>
      <c r="I30" s="8">
        <f t="shared" si="12"/>
        <v>3</v>
      </c>
      <c r="J30" s="8">
        <v>0.5</v>
      </c>
      <c r="K30" s="8">
        <v>0.5</v>
      </c>
      <c r="L30" s="8">
        <v>0</v>
      </c>
      <c r="M30" s="8"/>
      <c r="N30" s="8">
        <v>1</v>
      </c>
      <c r="O30" s="8"/>
      <c r="P30" s="8"/>
      <c r="Q30" s="8"/>
      <c r="R30" s="8"/>
      <c r="S30" s="8"/>
      <c r="T30" s="8">
        <f t="shared" si="13"/>
        <v>2</v>
      </c>
      <c r="U30" s="8">
        <f t="shared" si="14"/>
        <v>15</v>
      </c>
      <c r="V30" s="9">
        <f t="shared" si="15"/>
        <v>1</v>
      </c>
      <c r="W30" s="8">
        <f t="shared" si="16"/>
        <v>78.298295</v>
      </c>
      <c r="X30" s="8">
        <f t="shared" si="17"/>
        <v>14</v>
      </c>
      <c r="Y30" s="9">
        <f t="shared" si="18"/>
        <v>0.933333333333333</v>
      </c>
      <c r="Z30" s="39">
        <v>15</v>
      </c>
      <c r="AA30" s="8">
        <f t="shared" si="19"/>
        <v>1</v>
      </c>
      <c r="AB30" s="8"/>
      <c r="AC30" s="8"/>
      <c r="AD30" s="35"/>
    </row>
    <row r="31" s="1" customFormat="1" spans="1:30">
      <c r="A31" s="6">
        <v>15</v>
      </c>
      <c r="B31" s="6" t="s">
        <v>35</v>
      </c>
      <c r="C31" s="20">
        <v>1120220035</v>
      </c>
      <c r="D31" s="8">
        <v>85.9846</v>
      </c>
      <c r="E31" s="8">
        <v>73.08691</v>
      </c>
      <c r="F31" s="8">
        <f t="shared" si="10"/>
        <v>15</v>
      </c>
      <c r="G31" s="9">
        <f t="shared" si="11"/>
        <v>1</v>
      </c>
      <c r="H31" s="17">
        <v>11</v>
      </c>
      <c r="I31" s="8">
        <f t="shared" si="12"/>
        <v>-4</v>
      </c>
      <c r="J31" s="8">
        <v>0.5</v>
      </c>
      <c r="K31" s="8">
        <v>0.5</v>
      </c>
      <c r="L31" s="8">
        <v>1.82</v>
      </c>
      <c r="M31" s="8"/>
      <c r="N31" s="8">
        <v>1</v>
      </c>
      <c r="O31" s="8"/>
      <c r="P31" s="8"/>
      <c r="Q31" s="8"/>
      <c r="R31" s="8"/>
      <c r="S31" s="8"/>
      <c r="T31" s="8">
        <f t="shared" si="13"/>
        <v>3.82</v>
      </c>
      <c r="U31" s="8">
        <f t="shared" si="14"/>
        <v>9</v>
      </c>
      <c r="V31" s="9">
        <f t="shared" si="15"/>
        <v>0.6</v>
      </c>
      <c r="W31" s="8">
        <f t="shared" si="16"/>
        <v>76.90691</v>
      </c>
      <c r="X31" s="8">
        <f t="shared" si="17"/>
        <v>15</v>
      </c>
      <c r="Y31" s="9">
        <f t="shared" si="18"/>
        <v>1</v>
      </c>
      <c r="Z31" s="39">
        <v>9</v>
      </c>
      <c r="AA31" s="8">
        <f t="shared" si="19"/>
        <v>-6</v>
      </c>
      <c r="AB31" s="8"/>
      <c r="AC31" s="8"/>
      <c r="AD31" s="35"/>
    </row>
    <row r="32" s="1" customFormat="1" spans="25:25">
      <c r="Y32" s="37"/>
    </row>
    <row r="33" s="1" customFormat="1" spans="25:25">
      <c r="Y33" s="37"/>
    </row>
    <row r="34" s="1" customFormat="1" ht="21" spans="1:29">
      <c r="A34" s="2" t="s">
        <v>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="1" customFormat="1" customHeight="1" spans="1:30">
      <c r="A35" s="12" t="s">
        <v>1</v>
      </c>
      <c r="B35" s="12" t="s">
        <v>2</v>
      </c>
      <c r="C35" s="13" t="s">
        <v>3</v>
      </c>
      <c r="D35" s="12" t="s">
        <v>4</v>
      </c>
      <c r="E35" s="12" t="s">
        <v>5</v>
      </c>
      <c r="F35" s="12" t="s">
        <v>6</v>
      </c>
      <c r="G35" s="12" t="s">
        <v>7</v>
      </c>
      <c r="H35" s="12" t="s">
        <v>8</v>
      </c>
      <c r="I35" s="12" t="s">
        <v>9</v>
      </c>
      <c r="J35" s="28" t="s">
        <v>10</v>
      </c>
      <c r="K35" s="29"/>
      <c r="L35" s="12" t="s">
        <v>11</v>
      </c>
      <c r="M35" s="12" t="s">
        <v>12</v>
      </c>
      <c r="N35" s="12" t="s">
        <v>13</v>
      </c>
      <c r="O35" s="12" t="s">
        <v>14</v>
      </c>
      <c r="P35" s="12" t="s">
        <v>15</v>
      </c>
      <c r="Q35" s="12" t="s">
        <v>16</v>
      </c>
      <c r="R35" s="12" t="s">
        <v>17</v>
      </c>
      <c r="S35" s="12" t="s">
        <v>18</v>
      </c>
      <c r="T35" s="12" t="s">
        <v>19</v>
      </c>
      <c r="U35" s="12" t="s">
        <v>20</v>
      </c>
      <c r="V35" s="12" t="s">
        <v>21</v>
      </c>
      <c r="W35" s="12" t="s">
        <v>22</v>
      </c>
      <c r="X35" s="12" t="s">
        <v>23</v>
      </c>
      <c r="Y35" s="12" t="s">
        <v>24</v>
      </c>
      <c r="Z35" s="12" t="s">
        <v>25</v>
      </c>
      <c r="AA35" s="12" t="s">
        <v>26</v>
      </c>
      <c r="AB35" s="12" t="s">
        <v>27</v>
      </c>
      <c r="AC35" s="40" t="s">
        <v>28</v>
      </c>
      <c r="AD35" s="38"/>
    </row>
    <row r="36" s="1" customFormat="1" ht="39" spans="1:30">
      <c r="A36" s="14"/>
      <c r="B36" s="14"/>
      <c r="C36" s="15"/>
      <c r="D36" s="14"/>
      <c r="E36" s="14"/>
      <c r="F36" s="14"/>
      <c r="G36" s="14"/>
      <c r="H36" s="14"/>
      <c r="I36" s="14"/>
      <c r="J36" s="3" t="s">
        <v>29</v>
      </c>
      <c r="K36" s="3" t="s">
        <v>30</v>
      </c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41"/>
      <c r="AD36" s="38"/>
    </row>
    <row r="37" s="1" customFormat="1" spans="1:30">
      <c r="A37" s="6">
        <v>1</v>
      </c>
      <c r="B37" s="6" t="s">
        <v>36</v>
      </c>
      <c r="C37" s="18">
        <v>1120221673</v>
      </c>
      <c r="D37" s="8">
        <v>93.0476</v>
      </c>
      <c r="E37" s="8">
        <v>79.09046</v>
      </c>
      <c r="F37" s="8">
        <f t="shared" ref="F37:F77" si="20">RANK(E37,$E$37:$E$77)</f>
        <v>7</v>
      </c>
      <c r="G37" s="22">
        <f t="shared" ref="G37:G77" si="21">F37/41*100%</f>
        <v>0.170731707317073</v>
      </c>
      <c r="H37" s="17">
        <v>1</v>
      </c>
      <c r="I37" s="32">
        <f t="shared" ref="I37:I77" si="22">H37-F37</f>
        <v>-6</v>
      </c>
      <c r="J37" s="8">
        <v>0.5</v>
      </c>
      <c r="K37" s="8">
        <v>0.5</v>
      </c>
      <c r="L37" s="8">
        <v>1.68</v>
      </c>
      <c r="M37" s="8">
        <v>1.5</v>
      </c>
      <c r="N37" s="8">
        <v>4.5</v>
      </c>
      <c r="O37" s="8">
        <v>4</v>
      </c>
      <c r="P37" s="8">
        <v>1</v>
      </c>
      <c r="Q37" s="8">
        <v>1</v>
      </c>
      <c r="R37" s="8"/>
      <c r="S37" s="8"/>
      <c r="T37" s="8">
        <f t="shared" ref="T37:T77" si="23">J37+K37+L37+M37+N37+O37+P37+Q37+R37</f>
        <v>14.68</v>
      </c>
      <c r="U37" s="8">
        <f t="shared" ref="U37:U77" si="24">RANK(T37,$T$37:$T$77)</f>
        <v>1</v>
      </c>
      <c r="V37" s="9">
        <f t="shared" ref="V37:V77" si="25">U37/41</f>
        <v>0.024390243902439</v>
      </c>
      <c r="W37" s="8">
        <f t="shared" ref="W37:W77" si="26">E37+T37</f>
        <v>93.77046</v>
      </c>
      <c r="X37" s="8">
        <f t="shared" ref="X37:X77" si="27">RANK(W37,$W$37:$W$77)</f>
        <v>1</v>
      </c>
      <c r="Y37" s="9">
        <f t="shared" ref="Y37:Y77" si="28">X37/41</f>
        <v>0.024390243902439</v>
      </c>
      <c r="Z37" s="8">
        <v>1</v>
      </c>
      <c r="AA37" s="8">
        <f t="shared" ref="AA37:AA77" si="29">Z37-X37</f>
        <v>0</v>
      </c>
      <c r="AB37" s="6" t="s">
        <v>32</v>
      </c>
      <c r="AC37" s="8"/>
      <c r="AD37" s="35"/>
    </row>
    <row r="38" s="1" customFormat="1" spans="1:30">
      <c r="A38" s="6">
        <v>2</v>
      </c>
      <c r="B38" s="6" t="s">
        <v>36</v>
      </c>
      <c r="C38" s="18">
        <v>1120221668</v>
      </c>
      <c r="D38" s="8">
        <v>93.2078</v>
      </c>
      <c r="E38" s="8">
        <v>79.22663</v>
      </c>
      <c r="F38" s="8">
        <f t="shared" si="20"/>
        <v>5</v>
      </c>
      <c r="G38" s="23">
        <f t="shared" si="21"/>
        <v>0.121951219512195</v>
      </c>
      <c r="H38" s="24">
        <v>2</v>
      </c>
      <c r="I38" s="8">
        <f t="shared" si="22"/>
        <v>-3</v>
      </c>
      <c r="J38" s="8">
        <v>0.5</v>
      </c>
      <c r="K38" s="8">
        <v>0.5</v>
      </c>
      <c r="L38" s="8">
        <v>1.68</v>
      </c>
      <c r="M38" s="8">
        <v>1.2</v>
      </c>
      <c r="N38" s="8">
        <v>4</v>
      </c>
      <c r="O38" s="8">
        <v>4</v>
      </c>
      <c r="P38" s="8">
        <v>1</v>
      </c>
      <c r="Q38" s="8">
        <v>1</v>
      </c>
      <c r="R38" s="8"/>
      <c r="S38" s="8"/>
      <c r="T38" s="8">
        <f t="shared" si="23"/>
        <v>13.88</v>
      </c>
      <c r="U38" s="8">
        <f t="shared" si="24"/>
        <v>2</v>
      </c>
      <c r="V38" s="9">
        <f t="shared" si="25"/>
        <v>0.0487804878048781</v>
      </c>
      <c r="W38" s="8">
        <f t="shared" si="26"/>
        <v>93.10663</v>
      </c>
      <c r="X38" s="8">
        <f t="shared" si="27"/>
        <v>2</v>
      </c>
      <c r="Y38" s="9">
        <f t="shared" si="28"/>
        <v>0.0487804878048781</v>
      </c>
      <c r="Z38" s="8">
        <v>2</v>
      </c>
      <c r="AA38" s="8">
        <f t="shared" si="29"/>
        <v>0</v>
      </c>
      <c r="AB38" s="6" t="s">
        <v>32</v>
      </c>
      <c r="AC38" s="8"/>
      <c r="AD38" s="35"/>
    </row>
    <row r="39" s="1" customFormat="1" spans="1:30">
      <c r="A39" s="6">
        <v>3</v>
      </c>
      <c r="B39" s="25" t="s">
        <v>36</v>
      </c>
      <c r="C39" s="18">
        <v>1120220237</v>
      </c>
      <c r="D39" s="8">
        <v>93.3562</v>
      </c>
      <c r="E39" s="8">
        <v>79.35277</v>
      </c>
      <c r="F39" s="8">
        <f t="shared" si="20"/>
        <v>4</v>
      </c>
      <c r="G39" s="23">
        <f t="shared" si="21"/>
        <v>0.0975609756097561</v>
      </c>
      <c r="H39" s="17">
        <v>7</v>
      </c>
      <c r="I39" s="8">
        <f t="shared" si="22"/>
        <v>3</v>
      </c>
      <c r="J39" s="8">
        <v>0.5</v>
      </c>
      <c r="K39" s="8">
        <v>0.5</v>
      </c>
      <c r="L39" s="8">
        <v>1.7</v>
      </c>
      <c r="M39" s="8">
        <v>1.5</v>
      </c>
      <c r="N39" s="8">
        <v>4.5</v>
      </c>
      <c r="O39" s="8">
        <v>4</v>
      </c>
      <c r="P39" s="8">
        <v>0.2</v>
      </c>
      <c r="Q39" s="8">
        <v>0.3</v>
      </c>
      <c r="R39" s="8"/>
      <c r="S39" s="8"/>
      <c r="T39" s="8">
        <f t="shared" si="23"/>
        <v>13.2</v>
      </c>
      <c r="U39" s="8">
        <f t="shared" si="24"/>
        <v>4</v>
      </c>
      <c r="V39" s="9">
        <f t="shared" si="25"/>
        <v>0.0975609756097561</v>
      </c>
      <c r="W39" s="8">
        <f t="shared" si="26"/>
        <v>92.55277</v>
      </c>
      <c r="X39" s="8">
        <f t="shared" si="27"/>
        <v>3</v>
      </c>
      <c r="Y39" s="9">
        <f t="shared" si="28"/>
        <v>0.0731707317073171</v>
      </c>
      <c r="Z39" s="8">
        <v>4</v>
      </c>
      <c r="AA39" s="8">
        <f t="shared" si="29"/>
        <v>1</v>
      </c>
      <c r="AB39" s="6" t="s">
        <v>33</v>
      </c>
      <c r="AC39" s="8"/>
      <c r="AD39" s="35"/>
    </row>
    <row r="40" s="1" customFormat="1" spans="1:30">
      <c r="A40" s="6">
        <v>4</v>
      </c>
      <c r="B40" s="25" t="s">
        <v>36</v>
      </c>
      <c r="C40" s="18">
        <v>1120220120</v>
      </c>
      <c r="D40" s="8">
        <v>92.9385</v>
      </c>
      <c r="E40" s="8">
        <v>78.997725</v>
      </c>
      <c r="F40" s="8">
        <f t="shared" si="20"/>
        <v>8</v>
      </c>
      <c r="G40" s="23">
        <f t="shared" si="21"/>
        <v>0.195121951219512</v>
      </c>
      <c r="H40" s="17">
        <v>3</v>
      </c>
      <c r="I40" s="8">
        <f t="shared" si="22"/>
        <v>-5</v>
      </c>
      <c r="J40" s="8">
        <v>0.5</v>
      </c>
      <c r="K40" s="8">
        <v>0.5</v>
      </c>
      <c r="L40" s="8">
        <v>1.7</v>
      </c>
      <c r="M40" s="8">
        <v>1</v>
      </c>
      <c r="N40" s="8">
        <v>4.5</v>
      </c>
      <c r="O40" s="8">
        <v>4</v>
      </c>
      <c r="P40" s="8">
        <v>0.6</v>
      </c>
      <c r="Q40" s="8">
        <v>0.7</v>
      </c>
      <c r="R40" s="8"/>
      <c r="S40" s="8"/>
      <c r="T40" s="8">
        <f t="shared" si="23"/>
        <v>13.5</v>
      </c>
      <c r="U40" s="8">
        <f t="shared" si="24"/>
        <v>3</v>
      </c>
      <c r="V40" s="9">
        <f t="shared" si="25"/>
        <v>0.0731707317073171</v>
      </c>
      <c r="W40" s="8">
        <f t="shared" si="26"/>
        <v>92.497725</v>
      </c>
      <c r="X40" s="8">
        <f t="shared" si="27"/>
        <v>4</v>
      </c>
      <c r="Y40" s="9">
        <f t="shared" si="28"/>
        <v>0.0975609756097561</v>
      </c>
      <c r="Z40" s="8">
        <v>3</v>
      </c>
      <c r="AA40" s="8">
        <f t="shared" si="29"/>
        <v>-1</v>
      </c>
      <c r="AB40" s="6" t="s">
        <v>33</v>
      </c>
      <c r="AC40" s="8"/>
      <c r="AD40" s="35"/>
    </row>
    <row r="41" s="1" customFormat="1" spans="1:30">
      <c r="A41" s="6">
        <v>5</v>
      </c>
      <c r="B41" s="25" t="s">
        <v>36</v>
      </c>
      <c r="C41" s="18">
        <v>1120220242</v>
      </c>
      <c r="D41" s="8">
        <v>92.3279</v>
      </c>
      <c r="E41" s="8">
        <v>78.478715</v>
      </c>
      <c r="F41" s="8">
        <f t="shared" si="20"/>
        <v>12</v>
      </c>
      <c r="G41" s="23">
        <f t="shared" si="21"/>
        <v>0.292682926829268</v>
      </c>
      <c r="H41" s="17">
        <v>11</v>
      </c>
      <c r="I41" s="8">
        <f t="shared" si="22"/>
        <v>-1</v>
      </c>
      <c r="J41" s="8">
        <v>0.5</v>
      </c>
      <c r="K41" s="8">
        <v>0.5</v>
      </c>
      <c r="L41" s="8">
        <v>1.7</v>
      </c>
      <c r="M41" s="8">
        <v>1.2</v>
      </c>
      <c r="N41" s="8">
        <v>3.5</v>
      </c>
      <c r="O41" s="8">
        <v>4</v>
      </c>
      <c r="P41" s="8">
        <v>0.7</v>
      </c>
      <c r="Q41" s="8">
        <v>0.9</v>
      </c>
      <c r="R41" s="8"/>
      <c r="S41" s="8"/>
      <c r="T41" s="8">
        <f t="shared" si="23"/>
        <v>13</v>
      </c>
      <c r="U41" s="8">
        <f t="shared" si="24"/>
        <v>5</v>
      </c>
      <c r="V41" s="9">
        <f t="shared" si="25"/>
        <v>0.121951219512195</v>
      </c>
      <c r="W41" s="8">
        <f t="shared" si="26"/>
        <v>91.478715</v>
      </c>
      <c r="X41" s="8">
        <f t="shared" si="27"/>
        <v>5</v>
      </c>
      <c r="Y41" s="9">
        <f t="shared" si="28"/>
        <v>0.121951219512195</v>
      </c>
      <c r="Z41" s="8">
        <v>5</v>
      </c>
      <c r="AA41" s="8">
        <f t="shared" si="29"/>
        <v>0</v>
      </c>
      <c r="AB41" s="6" t="s">
        <v>33</v>
      </c>
      <c r="AC41" s="8"/>
      <c r="AD41" s="35"/>
    </row>
    <row r="42" s="1" customFormat="1" spans="1:30">
      <c r="A42" s="6">
        <v>6</v>
      </c>
      <c r="B42" s="6" t="s">
        <v>36</v>
      </c>
      <c r="C42" s="18">
        <v>1120221665</v>
      </c>
      <c r="D42" s="8">
        <v>93.1111</v>
      </c>
      <c r="E42" s="8">
        <v>79.144435</v>
      </c>
      <c r="F42" s="8">
        <f t="shared" si="20"/>
        <v>6</v>
      </c>
      <c r="G42" s="23">
        <f t="shared" si="21"/>
        <v>0.146341463414634</v>
      </c>
      <c r="H42" s="17">
        <v>9</v>
      </c>
      <c r="I42" s="8">
        <f t="shared" si="22"/>
        <v>3</v>
      </c>
      <c r="J42" s="8">
        <v>0.5</v>
      </c>
      <c r="K42" s="8">
        <v>0.5</v>
      </c>
      <c r="L42" s="8">
        <v>1.7</v>
      </c>
      <c r="M42" s="8">
        <v>0.4</v>
      </c>
      <c r="N42" s="8">
        <v>3.4</v>
      </c>
      <c r="O42" s="8">
        <v>4</v>
      </c>
      <c r="P42" s="8">
        <v>0.6</v>
      </c>
      <c r="Q42" s="8">
        <v>1</v>
      </c>
      <c r="R42" s="8"/>
      <c r="S42" s="8"/>
      <c r="T42" s="8">
        <f t="shared" si="23"/>
        <v>12.1</v>
      </c>
      <c r="U42" s="8">
        <f t="shared" si="24"/>
        <v>6</v>
      </c>
      <c r="V42" s="9">
        <f t="shared" si="25"/>
        <v>0.146341463414634</v>
      </c>
      <c r="W42" s="8">
        <f t="shared" si="26"/>
        <v>91.244435</v>
      </c>
      <c r="X42" s="8">
        <f t="shared" si="27"/>
        <v>6</v>
      </c>
      <c r="Y42" s="9">
        <f t="shared" si="28"/>
        <v>0.146341463414634</v>
      </c>
      <c r="Z42" s="8">
        <v>7</v>
      </c>
      <c r="AA42" s="8">
        <f t="shared" si="29"/>
        <v>1</v>
      </c>
      <c r="AB42" s="6" t="s">
        <v>33</v>
      </c>
      <c r="AC42" s="8"/>
      <c r="AD42" s="35"/>
    </row>
    <row r="43" s="1" customFormat="1" spans="1:30">
      <c r="A43" s="6">
        <v>7</v>
      </c>
      <c r="B43" s="25" t="s">
        <v>36</v>
      </c>
      <c r="C43" s="18">
        <v>1120220232</v>
      </c>
      <c r="D43" s="8">
        <v>92.3284</v>
      </c>
      <c r="E43" s="8">
        <v>78.47914</v>
      </c>
      <c r="F43" s="8">
        <f t="shared" si="20"/>
        <v>11</v>
      </c>
      <c r="G43" s="23">
        <f t="shared" si="21"/>
        <v>0.268292682926829</v>
      </c>
      <c r="H43" s="17">
        <v>4</v>
      </c>
      <c r="I43" s="8">
        <f t="shared" si="22"/>
        <v>-7</v>
      </c>
      <c r="J43" s="8">
        <v>0.5</v>
      </c>
      <c r="K43" s="8">
        <v>0.5</v>
      </c>
      <c r="L43" s="8">
        <v>1.7</v>
      </c>
      <c r="M43" s="8">
        <v>1.5</v>
      </c>
      <c r="N43" s="8">
        <v>3.2</v>
      </c>
      <c r="O43" s="8">
        <v>4</v>
      </c>
      <c r="P43" s="8"/>
      <c r="Q43" s="8">
        <v>0.3</v>
      </c>
      <c r="R43" s="8"/>
      <c r="S43" s="8"/>
      <c r="T43" s="8">
        <f t="shared" si="23"/>
        <v>11.7</v>
      </c>
      <c r="U43" s="8">
        <f t="shared" si="24"/>
        <v>8</v>
      </c>
      <c r="V43" s="9">
        <f t="shared" si="25"/>
        <v>0.195121951219512</v>
      </c>
      <c r="W43" s="8">
        <f t="shared" si="26"/>
        <v>90.17914</v>
      </c>
      <c r="X43" s="8">
        <f t="shared" si="27"/>
        <v>7</v>
      </c>
      <c r="Y43" s="9">
        <f t="shared" si="28"/>
        <v>0.170731707317073</v>
      </c>
      <c r="Z43" s="8">
        <v>6</v>
      </c>
      <c r="AA43" s="8">
        <f t="shared" si="29"/>
        <v>-1</v>
      </c>
      <c r="AB43" s="6" t="s">
        <v>33</v>
      </c>
      <c r="AC43" s="8"/>
      <c r="AD43" s="35"/>
    </row>
    <row r="44" s="1" customFormat="1" spans="1:30">
      <c r="A44" s="6">
        <v>8</v>
      </c>
      <c r="B44" s="25" t="s">
        <v>36</v>
      </c>
      <c r="C44" s="18">
        <v>1120220233</v>
      </c>
      <c r="D44" s="8">
        <v>91.9254</v>
      </c>
      <c r="E44" s="8">
        <v>78.13659</v>
      </c>
      <c r="F44" s="8">
        <f t="shared" si="20"/>
        <v>14</v>
      </c>
      <c r="G44" s="23">
        <f t="shared" si="21"/>
        <v>0.341463414634146</v>
      </c>
      <c r="H44" s="17">
        <v>5</v>
      </c>
      <c r="I44" s="8">
        <f t="shared" si="22"/>
        <v>-9</v>
      </c>
      <c r="J44" s="8">
        <v>0.5</v>
      </c>
      <c r="K44" s="8">
        <v>0.5</v>
      </c>
      <c r="L44" s="8">
        <v>1.68</v>
      </c>
      <c r="M44" s="8">
        <v>0.4</v>
      </c>
      <c r="N44" s="8">
        <v>4.3</v>
      </c>
      <c r="O44" s="8">
        <v>4</v>
      </c>
      <c r="P44" s="8">
        <v>0.6</v>
      </c>
      <c r="Q44" s="8"/>
      <c r="R44" s="8"/>
      <c r="S44" s="8"/>
      <c r="T44" s="8">
        <f t="shared" si="23"/>
        <v>11.98</v>
      </c>
      <c r="U44" s="8">
        <f t="shared" si="24"/>
        <v>7</v>
      </c>
      <c r="V44" s="9">
        <f t="shared" si="25"/>
        <v>0.170731707317073</v>
      </c>
      <c r="W44" s="8">
        <f t="shared" si="26"/>
        <v>90.11659</v>
      </c>
      <c r="X44" s="8">
        <f t="shared" si="27"/>
        <v>8</v>
      </c>
      <c r="Y44" s="9">
        <f t="shared" si="28"/>
        <v>0.195121951219512</v>
      </c>
      <c r="Z44" s="8">
        <v>8</v>
      </c>
      <c r="AA44" s="8">
        <f t="shared" si="29"/>
        <v>0</v>
      </c>
      <c r="AB44" s="6" t="s">
        <v>34</v>
      </c>
      <c r="AC44" s="8"/>
      <c r="AD44" s="35"/>
    </row>
    <row r="45" s="1" customFormat="1" spans="1:30">
      <c r="A45" s="6">
        <v>9</v>
      </c>
      <c r="B45" s="6" t="s">
        <v>36</v>
      </c>
      <c r="C45" s="18">
        <v>1120220333</v>
      </c>
      <c r="D45" s="8">
        <v>94.1791</v>
      </c>
      <c r="E45" s="8">
        <v>80.052235</v>
      </c>
      <c r="F45" s="8">
        <f t="shared" si="20"/>
        <v>1</v>
      </c>
      <c r="G45" s="23">
        <f t="shared" si="21"/>
        <v>0.024390243902439</v>
      </c>
      <c r="H45" s="17">
        <v>8</v>
      </c>
      <c r="I45" s="8">
        <f t="shared" si="22"/>
        <v>7</v>
      </c>
      <c r="J45" s="8">
        <v>0.5</v>
      </c>
      <c r="K45" s="8">
        <v>0.5</v>
      </c>
      <c r="L45" s="8">
        <v>1.7</v>
      </c>
      <c r="M45" s="8">
        <v>0.4</v>
      </c>
      <c r="N45" s="8">
        <v>2.1</v>
      </c>
      <c r="O45" s="8">
        <v>4</v>
      </c>
      <c r="P45" s="8"/>
      <c r="Q45" s="8"/>
      <c r="R45" s="8"/>
      <c r="S45" s="8"/>
      <c r="T45" s="8">
        <f t="shared" si="23"/>
        <v>9.2</v>
      </c>
      <c r="U45" s="8">
        <f t="shared" si="24"/>
        <v>13</v>
      </c>
      <c r="V45" s="9">
        <f t="shared" si="25"/>
        <v>0.317073170731707</v>
      </c>
      <c r="W45" s="8">
        <f t="shared" si="26"/>
        <v>89.252235</v>
      </c>
      <c r="X45" s="8">
        <f t="shared" si="27"/>
        <v>9</v>
      </c>
      <c r="Y45" s="9">
        <f t="shared" si="28"/>
        <v>0.219512195121951</v>
      </c>
      <c r="Z45" s="8">
        <v>9</v>
      </c>
      <c r="AA45" s="8">
        <f t="shared" si="29"/>
        <v>0</v>
      </c>
      <c r="AB45" s="6" t="s">
        <v>34</v>
      </c>
      <c r="AC45" s="8"/>
      <c r="AD45" s="35"/>
    </row>
    <row r="46" s="1" customFormat="1" spans="1:30">
      <c r="A46" s="6">
        <v>10</v>
      </c>
      <c r="B46" s="25" t="s">
        <v>36</v>
      </c>
      <c r="C46" s="18">
        <v>1120220241</v>
      </c>
      <c r="D46" s="8">
        <v>93.589</v>
      </c>
      <c r="E46" s="8">
        <v>79.55065</v>
      </c>
      <c r="F46" s="8">
        <f t="shared" si="20"/>
        <v>3</v>
      </c>
      <c r="G46" s="23">
        <f t="shared" si="21"/>
        <v>0.0731707317073171</v>
      </c>
      <c r="H46" s="17">
        <v>12</v>
      </c>
      <c r="I46" s="8">
        <f t="shared" si="22"/>
        <v>9</v>
      </c>
      <c r="J46" s="8">
        <v>0.5</v>
      </c>
      <c r="K46" s="8">
        <v>0.5</v>
      </c>
      <c r="L46" s="8">
        <v>1.68</v>
      </c>
      <c r="M46" s="8">
        <v>1.2</v>
      </c>
      <c r="N46" s="8">
        <v>1</v>
      </c>
      <c r="O46" s="8">
        <v>4</v>
      </c>
      <c r="P46" s="8"/>
      <c r="Q46" s="8"/>
      <c r="R46" s="8"/>
      <c r="S46" s="8"/>
      <c r="T46" s="8">
        <f t="shared" si="23"/>
        <v>8.88</v>
      </c>
      <c r="U46" s="8">
        <f t="shared" si="24"/>
        <v>15</v>
      </c>
      <c r="V46" s="9">
        <f t="shared" si="25"/>
        <v>0.365853658536585</v>
      </c>
      <c r="W46" s="8">
        <f t="shared" si="26"/>
        <v>88.43065</v>
      </c>
      <c r="X46" s="8">
        <f t="shared" si="27"/>
        <v>10</v>
      </c>
      <c r="Y46" s="9">
        <f t="shared" si="28"/>
        <v>0.24390243902439</v>
      </c>
      <c r="Z46" s="8">
        <v>11</v>
      </c>
      <c r="AA46" s="8">
        <f t="shared" si="29"/>
        <v>1</v>
      </c>
      <c r="AB46" s="6" t="s">
        <v>34</v>
      </c>
      <c r="AC46" s="8"/>
      <c r="AD46" s="35"/>
    </row>
    <row r="47" s="1" customFormat="1" spans="1:30">
      <c r="A47" s="6">
        <v>11</v>
      </c>
      <c r="B47" s="6" t="s">
        <v>36</v>
      </c>
      <c r="C47" s="18">
        <v>1120220303</v>
      </c>
      <c r="D47" s="8">
        <v>92.8315</v>
      </c>
      <c r="E47" s="8">
        <v>78.906775</v>
      </c>
      <c r="F47" s="8">
        <f t="shared" si="20"/>
        <v>10</v>
      </c>
      <c r="G47" s="23">
        <f t="shared" si="21"/>
        <v>0.24390243902439</v>
      </c>
      <c r="H47" s="17">
        <v>13</v>
      </c>
      <c r="I47" s="8">
        <f t="shared" si="22"/>
        <v>3</v>
      </c>
      <c r="J47" s="8">
        <v>0.5</v>
      </c>
      <c r="K47" s="8">
        <v>0.5</v>
      </c>
      <c r="L47" s="8">
        <v>1.68</v>
      </c>
      <c r="M47" s="8">
        <v>0.3</v>
      </c>
      <c r="N47" s="8">
        <v>1.3</v>
      </c>
      <c r="O47" s="8">
        <v>4</v>
      </c>
      <c r="P47" s="8">
        <v>0.6</v>
      </c>
      <c r="Q47" s="8">
        <v>0.4</v>
      </c>
      <c r="R47" s="8"/>
      <c r="S47" s="8"/>
      <c r="T47" s="8">
        <f t="shared" si="23"/>
        <v>9.28</v>
      </c>
      <c r="U47" s="8">
        <f t="shared" si="24"/>
        <v>12</v>
      </c>
      <c r="V47" s="9">
        <f t="shared" si="25"/>
        <v>0.292682926829268</v>
      </c>
      <c r="W47" s="8">
        <f t="shared" si="26"/>
        <v>88.186775</v>
      </c>
      <c r="X47" s="8">
        <f t="shared" si="27"/>
        <v>11</v>
      </c>
      <c r="Y47" s="9">
        <f t="shared" si="28"/>
        <v>0.268292682926829</v>
      </c>
      <c r="Z47" s="8">
        <v>12</v>
      </c>
      <c r="AA47" s="8">
        <f t="shared" si="29"/>
        <v>1</v>
      </c>
      <c r="AB47" s="6" t="s">
        <v>34</v>
      </c>
      <c r="AC47" s="8"/>
      <c r="AD47" s="35"/>
    </row>
    <row r="48" s="1" customFormat="1" spans="1:30">
      <c r="A48" s="6">
        <v>12</v>
      </c>
      <c r="B48" s="26" t="s">
        <v>36</v>
      </c>
      <c r="C48" s="18">
        <v>1120220367</v>
      </c>
      <c r="D48" s="8">
        <v>90.2192</v>
      </c>
      <c r="E48" s="8">
        <v>76.68632</v>
      </c>
      <c r="F48" s="8">
        <f t="shared" si="20"/>
        <v>16</v>
      </c>
      <c r="G48" s="23">
        <f t="shared" si="21"/>
        <v>0.390243902439024</v>
      </c>
      <c r="H48" s="17">
        <v>29</v>
      </c>
      <c r="I48" s="8">
        <f t="shared" si="22"/>
        <v>13</v>
      </c>
      <c r="J48" s="8">
        <v>0.5</v>
      </c>
      <c r="K48" s="8">
        <v>0.5</v>
      </c>
      <c r="L48" s="8">
        <v>1.68</v>
      </c>
      <c r="M48" s="8">
        <v>0.6</v>
      </c>
      <c r="N48" s="8">
        <v>2.96</v>
      </c>
      <c r="O48" s="8">
        <v>4</v>
      </c>
      <c r="P48" s="8">
        <v>0.6</v>
      </c>
      <c r="Q48" s="8">
        <v>0.3</v>
      </c>
      <c r="R48" s="8"/>
      <c r="S48" s="8"/>
      <c r="T48" s="8">
        <f t="shared" si="23"/>
        <v>11.14</v>
      </c>
      <c r="U48" s="8">
        <f t="shared" si="24"/>
        <v>9</v>
      </c>
      <c r="V48" s="9">
        <f t="shared" si="25"/>
        <v>0.219512195121951</v>
      </c>
      <c r="W48" s="8">
        <f t="shared" si="26"/>
        <v>87.82632</v>
      </c>
      <c r="X48" s="8">
        <f t="shared" si="27"/>
        <v>12</v>
      </c>
      <c r="Y48" s="9">
        <f t="shared" si="28"/>
        <v>0.292682926829268</v>
      </c>
      <c r="Z48" s="8">
        <v>23</v>
      </c>
      <c r="AA48" s="8">
        <f t="shared" si="29"/>
        <v>11</v>
      </c>
      <c r="AB48" s="6" t="s">
        <v>34</v>
      </c>
      <c r="AC48" s="6" t="s">
        <v>28</v>
      </c>
      <c r="AD48" s="35"/>
    </row>
    <row r="49" s="1" customFormat="1" spans="1:30">
      <c r="A49" s="6">
        <v>13</v>
      </c>
      <c r="B49" s="25" t="s">
        <v>36</v>
      </c>
      <c r="C49" s="18">
        <v>1120220246</v>
      </c>
      <c r="D49" s="8">
        <v>93.6301</v>
      </c>
      <c r="E49" s="8">
        <v>79.585585</v>
      </c>
      <c r="F49" s="8">
        <f t="shared" si="20"/>
        <v>2</v>
      </c>
      <c r="G49" s="23">
        <f t="shared" si="21"/>
        <v>0.0487804878048781</v>
      </c>
      <c r="H49" s="17">
        <v>6</v>
      </c>
      <c r="I49" s="8">
        <f t="shared" si="22"/>
        <v>4</v>
      </c>
      <c r="J49" s="8">
        <v>0.5</v>
      </c>
      <c r="K49" s="8">
        <v>0.5</v>
      </c>
      <c r="L49" s="8">
        <v>1.68</v>
      </c>
      <c r="M49" s="8">
        <v>0.3</v>
      </c>
      <c r="N49" s="8">
        <v>1</v>
      </c>
      <c r="O49" s="8">
        <v>4</v>
      </c>
      <c r="P49" s="8"/>
      <c r="Q49" s="8"/>
      <c r="R49" s="8"/>
      <c r="S49" s="8"/>
      <c r="T49" s="8">
        <f t="shared" si="23"/>
        <v>7.98</v>
      </c>
      <c r="U49" s="8">
        <f t="shared" si="24"/>
        <v>19</v>
      </c>
      <c r="V49" s="9">
        <f t="shared" si="25"/>
        <v>0.463414634146341</v>
      </c>
      <c r="W49" s="8">
        <f t="shared" si="26"/>
        <v>87.565585</v>
      </c>
      <c r="X49" s="8">
        <f t="shared" si="27"/>
        <v>13</v>
      </c>
      <c r="Y49" s="9">
        <f t="shared" si="28"/>
        <v>0.317073170731707</v>
      </c>
      <c r="Z49" s="8">
        <v>10</v>
      </c>
      <c r="AA49" s="8">
        <f t="shared" si="29"/>
        <v>-3</v>
      </c>
      <c r="AB49" s="6" t="s">
        <v>34</v>
      </c>
      <c r="AC49" s="8"/>
      <c r="AD49" s="35"/>
    </row>
    <row r="50" s="1" customFormat="1" spans="1:30">
      <c r="A50" s="6">
        <v>14</v>
      </c>
      <c r="B50" s="25" t="s">
        <v>36</v>
      </c>
      <c r="C50" s="18">
        <v>1120220029</v>
      </c>
      <c r="D50" s="8">
        <v>92.8462</v>
      </c>
      <c r="E50" s="8">
        <v>78.91927</v>
      </c>
      <c r="F50" s="8">
        <f t="shared" si="20"/>
        <v>9</v>
      </c>
      <c r="G50" s="23">
        <f t="shared" si="21"/>
        <v>0.219512195121951</v>
      </c>
      <c r="H50" s="17">
        <v>10</v>
      </c>
      <c r="I50" s="8">
        <f t="shared" si="22"/>
        <v>1</v>
      </c>
      <c r="J50" s="8">
        <v>0.5</v>
      </c>
      <c r="K50" s="8">
        <v>0.5</v>
      </c>
      <c r="L50" s="8">
        <v>1.68</v>
      </c>
      <c r="M50" s="8"/>
      <c r="N50" s="8">
        <v>1.25</v>
      </c>
      <c r="O50" s="8">
        <v>4</v>
      </c>
      <c r="P50" s="8"/>
      <c r="Q50" s="8"/>
      <c r="R50" s="8"/>
      <c r="S50" s="8"/>
      <c r="T50" s="8">
        <f t="shared" si="23"/>
        <v>7.93</v>
      </c>
      <c r="U50" s="8">
        <f t="shared" si="24"/>
        <v>20</v>
      </c>
      <c r="V50" s="9">
        <f t="shared" si="25"/>
        <v>0.48780487804878</v>
      </c>
      <c r="W50" s="8">
        <f t="shared" si="26"/>
        <v>86.84927</v>
      </c>
      <c r="X50" s="8">
        <f t="shared" si="27"/>
        <v>14</v>
      </c>
      <c r="Y50" s="9">
        <f t="shared" si="28"/>
        <v>0.341463414634146</v>
      </c>
      <c r="Z50" s="8">
        <v>13</v>
      </c>
      <c r="AA50" s="8">
        <f t="shared" si="29"/>
        <v>-1</v>
      </c>
      <c r="AB50" s="6" t="s">
        <v>34</v>
      </c>
      <c r="AC50" s="8"/>
      <c r="AD50" s="35"/>
    </row>
    <row r="51" s="1" customFormat="1" spans="1:30">
      <c r="A51" s="6">
        <v>15</v>
      </c>
      <c r="B51" s="25" t="s">
        <v>36</v>
      </c>
      <c r="C51" s="18">
        <v>1120220234</v>
      </c>
      <c r="D51" s="8">
        <v>92.1639</v>
      </c>
      <c r="E51" s="8">
        <v>78.339315</v>
      </c>
      <c r="F51" s="8">
        <f t="shared" si="20"/>
        <v>13</v>
      </c>
      <c r="G51" s="23">
        <f t="shared" si="21"/>
        <v>0.317073170731707</v>
      </c>
      <c r="H51" s="17">
        <v>15</v>
      </c>
      <c r="I51" s="8">
        <f t="shared" si="22"/>
        <v>2</v>
      </c>
      <c r="J51" s="8">
        <v>0.5</v>
      </c>
      <c r="K51" s="8">
        <v>0.5</v>
      </c>
      <c r="L51" s="8">
        <v>1.7</v>
      </c>
      <c r="M51" s="8">
        <v>0.4</v>
      </c>
      <c r="N51" s="8">
        <v>1</v>
      </c>
      <c r="O51" s="8">
        <v>4</v>
      </c>
      <c r="P51" s="8"/>
      <c r="Q51" s="8"/>
      <c r="R51" s="8"/>
      <c r="S51" s="8"/>
      <c r="T51" s="8">
        <f t="shared" si="23"/>
        <v>8.1</v>
      </c>
      <c r="U51" s="8">
        <f t="shared" si="24"/>
        <v>18</v>
      </c>
      <c r="V51" s="9">
        <f t="shared" si="25"/>
        <v>0.439024390243902</v>
      </c>
      <c r="W51" s="8">
        <f t="shared" si="26"/>
        <v>86.439315</v>
      </c>
      <c r="X51" s="8">
        <f t="shared" si="27"/>
        <v>15</v>
      </c>
      <c r="Y51" s="9">
        <f t="shared" si="28"/>
        <v>0.365853658536585</v>
      </c>
      <c r="Z51" s="8">
        <v>14</v>
      </c>
      <c r="AA51" s="8">
        <f t="shared" si="29"/>
        <v>-1</v>
      </c>
      <c r="AB51" s="6" t="s">
        <v>34</v>
      </c>
      <c r="AC51" s="8"/>
      <c r="AD51" s="35"/>
    </row>
    <row r="52" s="1" customFormat="1" spans="1:30">
      <c r="A52" s="6">
        <v>16</v>
      </c>
      <c r="B52" s="6" t="s">
        <v>36</v>
      </c>
      <c r="C52" s="18">
        <v>1120221670</v>
      </c>
      <c r="D52" s="8">
        <v>91.8657</v>
      </c>
      <c r="E52" s="8">
        <v>78.085845</v>
      </c>
      <c r="F52" s="8">
        <f t="shared" si="20"/>
        <v>15</v>
      </c>
      <c r="G52" s="23">
        <f t="shared" si="21"/>
        <v>0.365853658536585</v>
      </c>
      <c r="H52" s="17">
        <v>16</v>
      </c>
      <c r="I52" s="8">
        <f t="shared" si="22"/>
        <v>1</v>
      </c>
      <c r="J52" s="8">
        <v>0.5</v>
      </c>
      <c r="K52" s="8">
        <v>0.5</v>
      </c>
      <c r="L52" s="8">
        <v>1.82</v>
      </c>
      <c r="M52" s="8"/>
      <c r="N52" s="8">
        <v>1</v>
      </c>
      <c r="O52" s="8">
        <v>4</v>
      </c>
      <c r="P52" s="8"/>
      <c r="Q52" s="8">
        <v>0.4</v>
      </c>
      <c r="R52" s="8"/>
      <c r="S52" s="8"/>
      <c r="T52" s="8">
        <f t="shared" si="23"/>
        <v>8.22</v>
      </c>
      <c r="U52" s="8">
        <f t="shared" si="24"/>
        <v>17</v>
      </c>
      <c r="V52" s="9">
        <f t="shared" si="25"/>
        <v>0.414634146341463</v>
      </c>
      <c r="W52" s="8">
        <f t="shared" si="26"/>
        <v>86.305845</v>
      </c>
      <c r="X52" s="8">
        <f t="shared" si="27"/>
        <v>16</v>
      </c>
      <c r="Y52" s="9">
        <f t="shared" si="28"/>
        <v>0.390243902439024</v>
      </c>
      <c r="Z52" s="8">
        <v>17</v>
      </c>
      <c r="AA52" s="8">
        <f t="shared" si="29"/>
        <v>1</v>
      </c>
      <c r="AB52" s="8"/>
      <c r="AC52" s="8"/>
      <c r="AD52" s="35"/>
    </row>
    <row r="53" s="1" customFormat="1" spans="1:30">
      <c r="A53" s="6">
        <v>17</v>
      </c>
      <c r="B53" s="6" t="s">
        <v>36</v>
      </c>
      <c r="C53" s="18">
        <v>1120220356</v>
      </c>
      <c r="D53" s="8">
        <v>88.9298</v>
      </c>
      <c r="E53" s="8">
        <v>75.59033</v>
      </c>
      <c r="F53" s="8">
        <f t="shared" si="20"/>
        <v>17</v>
      </c>
      <c r="G53" s="23">
        <f t="shared" si="21"/>
        <v>0.414634146341463</v>
      </c>
      <c r="H53" s="17">
        <v>17</v>
      </c>
      <c r="I53" s="8">
        <f t="shared" si="22"/>
        <v>0</v>
      </c>
      <c r="J53" s="8">
        <v>0.5</v>
      </c>
      <c r="K53" s="8">
        <v>0.5</v>
      </c>
      <c r="L53" s="8">
        <v>1.7</v>
      </c>
      <c r="M53" s="8">
        <v>0.9</v>
      </c>
      <c r="N53" s="8">
        <v>1</v>
      </c>
      <c r="O53" s="8">
        <v>4</v>
      </c>
      <c r="P53" s="8">
        <v>1</v>
      </c>
      <c r="Q53" s="8"/>
      <c r="R53" s="8"/>
      <c r="S53" s="8"/>
      <c r="T53" s="8">
        <f t="shared" si="23"/>
        <v>9.6</v>
      </c>
      <c r="U53" s="8">
        <f t="shared" si="24"/>
        <v>11</v>
      </c>
      <c r="V53" s="9">
        <f t="shared" si="25"/>
        <v>0.268292682926829</v>
      </c>
      <c r="W53" s="8">
        <f t="shared" si="26"/>
        <v>85.19033</v>
      </c>
      <c r="X53" s="8">
        <f t="shared" si="27"/>
        <v>17</v>
      </c>
      <c r="Y53" s="9">
        <f t="shared" si="28"/>
        <v>0.414634146341463</v>
      </c>
      <c r="Z53" s="8">
        <v>15</v>
      </c>
      <c r="AA53" s="8">
        <f t="shared" si="29"/>
        <v>-2</v>
      </c>
      <c r="AB53" s="8"/>
      <c r="AC53" s="8"/>
      <c r="AD53" s="35"/>
    </row>
    <row r="54" s="1" customFormat="1" spans="1:30">
      <c r="A54" s="6">
        <v>18</v>
      </c>
      <c r="B54" s="6" t="s">
        <v>36</v>
      </c>
      <c r="C54" s="18">
        <v>1120220351</v>
      </c>
      <c r="D54" s="8">
        <v>88.2807</v>
      </c>
      <c r="E54" s="8">
        <v>75.038595</v>
      </c>
      <c r="F54" s="8">
        <f t="shared" si="20"/>
        <v>21</v>
      </c>
      <c r="G54" s="23">
        <f t="shared" si="21"/>
        <v>0.51219512195122</v>
      </c>
      <c r="H54" s="17">
        <v>14</v>
      </c>
      <c r="I54" s="8">
        <f t="shared" si="22"/>
        <v>-7</v>
      </c>
      <c r="J54" s="8">
        <v>0.5</v>
      </c>
      <c r="K54" s="8">
        <v>0.5</v>
      </c>
      <c r="L54" s="27">
        <v>1.8</v>
      </c>
      <c r="M54" s="8"/>
      <c r="N54" s="8">
        <v>1.13</v>
      </c>
      <c r="O54" s="8">
        <v>4</v>
      </c>
      <c r="P54" s="8">
        <v>1</v>
      </c>
      <c r="Q54" s="8"/>
      <c r="R54" s="8"/>
      <c r="S54" s="8"/>
      <c r="T54" s="8">
        <f t="shared" si="23"/>
        <v>8.93</v>
      </c>
      <c r="U54" s="8">
        <f t="shared" si="24"/>
        <v>14</v>
      </c>
      <c r="V54" s="9">
        <f t="shared" si="25"/>
        <v>0.341463414634146</v>
      </c>
      <c r="W54" s="8">
        <f t="shared" si="26"/>
        <v>83.968595</v>
      </c>
      <c r="X54" s="8">
        <f t="shared" si="27"/>
        <v>18</v>
      </c>
      <c r="Y54" s="9">
        <f t="shared" si="28"/>
        <v>0.439024390243902</v>
      </c>
      <c r="Z54" s="8">
        <v>16</v>
      </c>
      <c r="AA54" s="8">
        <f t="shared" si="29"/>
        <v>-2</v>
      </c>
      <c r="AB54" s="8"/>
      <c r="AC54" s="8"/>
      <c r="AD54" s="35"/>
    </row>
    <row r="55" s="1" customFormat="1" spans="1:30">
      <c r="A55" s="6">
        <v>19</v>
      </c>
      <c r="B55" s="26" t="s">
        <v>36</v>
      </c>
      <c r="C55" s="18">
        <v>1120220363</v>
      </c>
      <c r="D55" s="8">
        <v>87.1507</v>
      </c>
      <c r="E55" s="8">
        <f>D55*0.85</f>
        <v>74.078095</v>
      </c>
      <c r="F55" s="8">
        <f t="shared" si="20"/>
        <v>22</v>
      </c>
      <c r="G55" s="23">
        <f t="shared" si="21"/>
        <v>0.536585365853659</v>
      </c>
      <c r="H55" s="17">
        <v>20</v>
      </c>
      <c r="I55" s="8">
        <f t="shared" si="22"/>
        <v>-2</v>
      </c>
      <c r="J55" s="8">
        <v>0.5</v>
      </c>
      <c r="K55" s="8">
        <v>0.5</v>
      </c>
      <c r="L55" s="8">
        <v>1.7</v>
      </c>
      <c r="M55" s="33"/>
      <c r="N55" s="8">
        <v>1.7</v>
      </c>
      <c r="O55" s="34">
        <v>4</v>
      </c>
      <c r="P55" s="8">
        <v>0.2</v>
      </c>
      <c r="Q55" s="34"/>
      <c r="R55" s="33"/>
      <c r="S55" s="33"/>
      <c r="T55" s="8">
        <f t="shared" si="23"/>
        <v>8.6</v>
      </c>
      <c r="U55" s="8">
        <f t="shared" si="24"/>
        <v>16</v>
      </c>
      <c r="V55" s="9">
        <f t="shared" si="25"/>
        <v>0.390243902439024</v>
      </c>
      <c r="W55" s="8">
        <f t="shared" si="26"/>
        <v>82.678095</v>
      </c>
      <c r="X55" s="8">
        <f t="shared" si="27"/>
        <v>19</v>
      </c>
      <c r="Y55" s="9">
        <f t="shared" si="28"/>
        <v>0.463414634146341</v>
      </c>
      <c r="Z55" s="8">
        <v>18</v>
      </c>
      <c r="AA55" s="8">
        <f t="shared" si="29"/>
        <v>-1</v>
      </c>
      <c r="AB55" s="8"/>
      <c r="AC55" s="8"/>
      <c r="AD55" s="35"/>
    </row>
    <row r="56" s="1" customFormat="1" spans="1:30">
      <c r="A56" s="6">
        <v>20</v>
      </c>
      <c r="B56" s="6" t="s">
        <v>36</v>
      </c>
      <c r="C56" s="18">
        <v>1120220342</v>
      </c>
      <c r="D56" s="8">
        <v>85.3279</v>
      </c>
      <c r="E56" s="8">
        <v>72.528715</v>
      </c>
      <c r="F56" s="8">
        <f t="shared" si="20"/>
        <v>29</v>
      </c>
      <c r="G56" s="23">
        <f t="shared" si="21"/>
        <v>0.707317073170732</v>
      </c>
      <c r="H56" s="17">
        <v>28</v>
      </c>
      <c r="I56" s="8">
        <f t="shared" si="22"/>
        <v>-1</v>
      </c>
      <c r="J56" s="8">
        <v>0.5</v>
      </c>
      <c r="K56" s="8">
        <v>0.5</v>
      </c>
      <c r="L56" s="8">
        <v>1.7</v>
      </c>
      <c r="M56" s="8">
        <v>0.8</v>
      </c>
      <c r="N56" s="8">
        <v>1.5</v>
      </c>
      <c r="O56" s="8">
        <v>4</v>
      </c>
      <c r="P56" s="8">
        <v>1</v>
      </c>
      <c r="Q56" s="8"/>
      <c r="R56" s="8"/>
      <c r="S56" s="8"/>
      <c r="T56" s="8">
        <f t="shared" si="23"/>
        <v>10</v>
      </c>
      <c r="U56" s="8">
        <f t="shared" si="24"/>
        <v>10</v>
      </c>
      <c r="V56" s="9">
        <f t="shared" si="25"/>
        <v>0.24390243902439</v>
      </c>
      <c r="W56" s="8">
        <f t="shared" si="26"/>
        <v>82.528715</v>
      </c>
      <c r="X56" s="8">
        <f t="shared" si="27"/>
        <v>20</v>
      </c>
      <c r="Y56" s="9">
        <f t="shared" si="28"/>
        <v>0.48780487804878</v>
      </c>
      <c r="Z56" s="8">
        <v>20</v>
      </c>
      <c r="AA56" s="8">
        <f t="shared" si="29"/>
        <v>0</v>
      </c>
      <c r="AB56" s="8"/>
      <c r="AC56" s="8"/>
      <c r="AD56" s="35"/>
    </row>
    <row r="57" s="1" customFormat="1" spans="1:30">
      <c r="A57" s="6">
        <v>21</v>
      </c>
      <c r="B57" s="26" t="s">
        <v>36</v>
      </c>
      <c r="C57" s="18">
        <v>1120220332</v>
      </c>
      <c r="D57" s="8">
        <v>88.9178</v>
      </c>
      <c r="E57" s="8">
        <v>75.58013</v>
      </c>
      <c r="F57" s="8">
        <f t="shared" si="20"/>
        <v>18</v>
      </c>
      <c r="G57" s="23">
        <f t="shared" si="21"/>
        <v>0.439024390243902</v>
      </c>
      <c r="H57" s="17">
        <v>18</v>
      </c>
      <c r="I57" s="8">
        <f t="shared" si="22"/>
        <v>0</v>
      </c>
      <c r="J57" s="8">
        <v>0.5</v>
      </c>
      <c r="K57" s="8">
        <v>0.5</v>
      </c>
      <c r="L57" s="8">
        <v>1.7</v>
      </c>
      <c r="M57" s="8"/>
      <c r="N57" s="8"/>
      <c r="O57" s="8">
        <v>4</v>
      </c>
      <c r="P57" s="8"/>
      <c r="Q57" s="8"/>
      <c r="R57" s="8"/>
      <c r="S57" s="8"/>
      <c r="T57" s="8">
        <f t="shared" si="23"/>
        <v>6.7</v>
      </c>
      <c r="U57" s="8">
        <f t="shared" si="24"/>
        <v>21</v>
      </c>
      <c r="V57" s="9">
        <f t="shared" si="25"/>
        <v>0.51219512195122</v>
      </c>
      <c r="W57" s="8">
        <f t="shared" si="26"/>
        <v>82.28013</v>
      </c>
      <c r="X57" s="8">
        <f t="shared" si="27"/>
        <v>21</v>
      </c>
      <c r="Y57" s="9">
        <f t="shared" si="28"/>
        <v>0.51219512195122</v>
      </c>
      <c r="Z57" s="8">
        <v>19</v>
      </c>
      <c r="AA57" s="8">
        <f t="shared" si="29"/>
        <v>-2</v>
      </c>
      <c r="AB57" s="8"/>
      <c r="AC57" s="8"/>
      <c r="AD57" s="35"/>
    </row>
    <row r="58" s="1" customFormat="1" spans="1:30">
      <c r="A58" s="6">
        <v>22</v>
      </c>
      <c r="B58" s="6" t="s">
        <v>36</v>
      </c>
      <c r="C58" s="18">
        <v>1120220328</v>
      </c>
      <c r="D58" s="8">
        <v>88.3898</v>
      </c>
      <c r="E58" s="8">
        <v>75.13133</v>
      </c>
      <c r="F58" s="8">
        <f t="shared" si="20"/>
        <v>19</v>
      </c>
      <c r="G58" s="23">
        <f t="shared" si="21"/>
        <v>0.463414634146341</v>
      </c>
      <c r="H58" s="17">
        <v>21</v>
      </c>
      <c r="I58" s="8">
        <f t="shared" si="22"/>
        <v>2</v>
      </c>
      <c r="J58" s="8">
        <v>0.5</v>
      </c>
      <c r="K58" s="8">
        <v>0.5</v>
      </c>
      <c r="L58" s="8">
        <v>1.7</v>
      </c>
      <c r="M58" s="8"/>
      <c r="N58" s="8">
        <v>1</v>
      </c>
      <c r="O58" s="8">
        <v>2.5</v>
      </c>
      <c r="P58" s="8"/>
      <c r="Q58" s="8"/>
      <c r="R58" s="8"/>
      <c r="S58" s="8"/>
      <c r="T58" s="8">
        <f t="shared" si="23"/>
        <v>6.2</v>
      </c>
      <c r="U58" s="8">
        <f t="shared" si="24"/>
        <v>22</v>
      </c>
      <c r="V58" s="9">
        <f t="shared" si="25"/>
        <v>0.536585365853659</v>
      </c>
      <c r="W58" s="8">
        <f t="shared" si="26"/>
        <v>81.33133</v>
      </c>
      <c r="X58" s="8">
        <f t="shared" si="27"/>
        <v>22</v>
      </c>
      <c r="Y58" s="9">
        <f t="shared" si="28"/>
        <v>0.536585365853659</v>
      </c>
      <c r="Z58" s="8">
        <v>21</v>
      </c>
      <c r="AA58" s="8">
        <f t="shared" si="29"/>
        <v>-1</v>
      </c>
      <c r="AB58" s="8"/>
      <c r="AC58" s="8"/>
      <c r="AD58" s="35"/>
    </row>
    <row r="59" s="1" customFormat="1" spans="1:30">
      <c r="A59" s="6">
        <v>23</v>
      </c>
      <c r="B59" s="6" t="s">
        <v>36</v>
      </c>
      <c r="C59" s="18">
        <v>1120220329</v>
      </c>
      <c r="D59" s="8">
        <v>88.339</v>
      </c>
      <c r="E59" s="8">
        <v>75.08815</v>
      </c>
      <c r="F59" s="8">
        <f t="shared" si="20"/>
        <v>20</v>
      </c>
      <c r="G59" s="23">
        <f t="shared" si="21"/>
        <v>0.48780487804878</v>
      </c>
      <c r="H59" s="17">
        <v>22</v>
      </c>
      <c r="I59" s="8">
        <f t="shared" si="22"/>
        <v>2</v>
      </c>
      <c r="J59" s="8">
        <v>0.5</v>
      </c>
      <c r="K59" s="8">
        <v>0.5</v>
      </c>
      <c r="L59" s="8">
        <v>1.7</v>
      </c>
      <c r="M59" s="8">
        <v>0.4</v>
      </c>
      <c r="N59" s="8">
        <v>0.25</v>
      </c>
      <c r="O59" s="8"/>
      <c r="P59" s="8"/>
      <c r="Q59" s="8"/>
      <c r="R59" s="8"/>
      <c r="S59" s="8"/>
      <c r="T59" s="8">
        <f t="shared" si="23"/>
        <v>3.35</v>
      </c>
      <c r="U59" s="8">
        <f t="shared" si="24"/>
        <v>35</v>
      </c>
      <c r="V59" s="9">
        <f t="shared" si="25"/>
        <v>0.853658536585366</v>
      </c>
      <c r="W59" s="8">
        <f t="shared" si="26"/>
        <v>78.43815</v>
      </c>
      <c r="X59" s="8">
        <f t="shared" si="27"/>
        <v>23</v>
      </c>
      <c r="Y59" s="9">
        <f t="shared" si="28"/>
        <v>0.560975609756098</v>
      </c>
      <c r="Z59" s="8">
        <v>24</v>
      </c>
      <c r="AA59" s="8">
        <f t="shared" si="29"/>
        <v>1</v>
      </c>
      <c r="AB59" s="8"/>
      <c r="AC59" s="8"/>
      <c r="AD59" s="35"/>
    </row>
    <row r="60" s="1" customFormat="1" spans="1:30">
      <c r="A60" s="6">
        <v>24</v>
      </c>
      <c r="B60" s="25" t="s">
        <v>36</v>
      </c>
      <c r="C60" s="18">
        <v>1120220028</v>
      </c>
      <c r="D60" s="8">
        <v>85.3824</v>
      </c>
      <c r="E60" s="8">
        <v>72.57504</v>
      </c>
      <c r="F60" s="8">
        <f t="shared" si="20"/>
        <v>28</v>
      </c>
      <c r="G60" s="23">
        <f t="shared" si="21"/>
        <v>0.682926829268293</v>
      </c>
      <c r="H60" s="17">
        <v>35</v>
      </c>
      <c r="I60" s="8">
        <f t="shared" si="22"/>
        <v>7</v>
      </c>
      <c r="J60" s="8">
        <v>0.5</v>
      </c>
      <c r="K60" s="8">
        <v>0.5</v>
      </c>
      <c r="L60" s="8">
        <v>1.78</v>
      </c>
      <c r="M60" s="8">
        <v>0.4</v>
      </c>
      <c r="N60" s="8">
        <v>2.05</v>
      </c>
      <c r="O60" s="8"/>
      <c r="P60" s="8"/>
      <c r="Q60" s="8"/>
      <c r="R60" s="8"/>
      <c r="S60" s="8">
        <v>1</v>
      </c>
      <c r="T60" s="8">
        <f t="shared" si="23"/>
        <v>5.23</v>
      </c>
      <c r="U60" s="8">
        <f t="shared" si="24"/>
        <v>23</v>
      </c>
      <c r="V60" s="9">
        <f t="shared" si="25"/>
        <v>0.560975609756098</v>
      </c>
      <c r="W60" s="8">
        <f t="shared" si="26"/>
        <v>77.80504</v>
      </c>
      <c r="X60" s="8">
        <f t="shared" si="27"/>
        <v>24</v>
      </c>
      <c r="Y60" s="9">
        <f t="shared" si="28"/>
        <v>0.585365853658537</v>
      </c>
      <c r="Z60" s="8">
        <v>33</v>
      </c>
      <c r="AA60" s="8">
        <f t="shared" si="29"/>
        <v>9</v>
      </c>
      <c r="AB60" s="8"/>
      <c r="AC60" s="8"/>
      <c r="AD60" s="35"/>
    </row>
    <row r="61" s="1" customFormat="1" spans="1:30">
      <c r="A61" s="6">
        <v>25</v>
      </c>
      <c r="B61" s="25" t="s">
        <v>36</v>
      </c>
      <c r="C61" s="18">
        <v>1120220247</v>
      </c>
      <c r="D61" s="8">
        <v>86.3333</v>
      </c>
      <c r="E61" s="8">
        <v>73.383305</v>
      </c>
      <c r="F61" s="8">
        <f t="shared" si="20"/>
        <v>24</v>
      </c>
      <c r="G61" s="23">
        <f t="shared" si="21"/>
        <v>0.585365853658537</v>
      </c>
      <c r="H61" s="17">
        <v>30</v>
      </c>
      <c r="I61" s="8">
        <f t="shared" si="22"/>
        <v>6</v>
      </c>
      <c r="J61" s="8">
        <v>0.5</v>
      </c>
      <c r="K61" s="8">
        <v>0.5</v>
      </c>
      <c r="L61" s="8">
        <v>1.68</v>
      </c>
      <c r="M61" s="8"/>
      <c r="N61" s="8">
        <v>1</v>
      </c>
      <c r="O61" s="8"/>
      <c r="P61" s="8"/>
      <c r="Q61" s="8"/>
      <c r="R61" s="8"/>
      <c r="S61" s="8"/>
      <c r="T61" s="8">
        <f t="shared" si="23"/>
        <v>3.68</v>
      </c>
      <c r="U61" s="8">
        <f t="shared" si="24"/>
        <v>31</v>
      </c>
      <c r="V61" s="9">
        <f t="shared" si="25"/>
        <v>0.75609756097561</v>
      </c>
      <c r="W61" s="8">
        <f t="shared" si="26"/>
        <v>77.063305</v>
      </c>
      <c r="X61" s="8">
        <f t="shared" si="27"/>
        <v>25</v>
      </c>
      <c r="Y61" s="9">
        <f t="shared" si="28"/>
        <v>0.609756097560976</v>
      </c>
      <c r="Z61" s="8">
        <v>32</v>
      </c>
      <c r="AA61" s="8">
        <f t="shared" si="29"/>
        <v>7</v>
      </c>
      <c r="AB61" s="8"/>
      <c r="AC61" s="8"/>
      <c r="AD61" s="35"/>
    </row>
    <row r="62" s="1" customFormat="1" spans="1:30">
      <c r="A62" s="6">
        <v>26</v>
      </c>
      <c r="B62" s="6" t="s">
        <v>36</v>
      </c>
      <c r="C62" s="18">
        <v>1120221666</v>
      </c>
      <c r="D62" s="8">
        <v>85.1385</v>
      </c>
      <c r="E62" s="8">
        <v>72.367725</v>
      </c>
      <c r="F62" s="8">
        <f t="shared" si="20"/>
        <v>31</v>
      </c>
      <c r="G62" s="23">
        <f t="shared" si="21"/>
        <v>0.75609756097561</v>
      </c>
      <c r="H62" s="17">
        <v>26</v>
      </c>
      <c r="I62" s="8">
        <f t="shared" si="22"/>
        <v>-5</v>
      </c>
      <c r="J62" s="8">
        <v>0.5</v>
      </c>
      <c r="K62" s="8">
        <v>0.5</v>
      </c>
      <c r="L62" s="8">
        <v>1.68</v>
      </c>
      <c r="M62" s="8">
        <v>0.4</v>
      </c>
      <c r="N62" s="8">
        <v>1</v>
      </c>
      <c r="O62" s="8"/>
      <c r="P62" s="8"/>
      <c r="Q62" s="8">
        <v>0.4</v>
      </c>
      <c r="R62" s="8"/>
      <c r="S62" s="8"/>
      <c r="T62" s="8">
        <f t="shared" si="23"/>
        <v>4.48</v>
      </c>
      <c r="U62" s="8">
        <f t="shared" si="24"/>
        <v>26</v>
      </c>
      <c r="V62" s="9">
        <f t="shared" si="25"/>
        <v>0.634146341463415</v>
      </c>
      <c r="W62" s="8">
        <f t="shared" si="26"/>
        <v>76.847725</v>
      </c>
      <c r="X62" s="8">
        <f t="shared" si="27"/>
        <v>26</v>
      </c>
      <c r="Y62" s="9">
        <f t="shared" si="28"/>
        <v>0.634146341463415</v>
      </c>
      <c r="Z62" s="8">
        <v>22</v>
      </c>
      <c r="AA62" s="8">
        <f t="shared" si="29"/>
        <v>-4</v>
      </c>
      <c r="AB62" s="8"/>
      <c r="AC62" s="8"/>
      <c r="AD62" s="35"/>
    </row>
    <row r="63" s="1" customFormat="1" spans="1:30">
      <c r="A63" s="6">
        <v>27</v>
      </c>
      <c r="B63" s="25" t="s">
        <v>36</v>
      </c>
      <c r="C63" s="18">
        <v>1120220253</v>
      </c>
      <c r="D63" s="8">
        <v>85.6441</v>
      </c>
      <c r="E63" s="8">
        <v>72.797485</v>
      </c>
      <c r="F63" s="8">
        <f t="shared" si="20"/>
        <v>26</v>
      </c>
      <c r="G63" s="23">
        <f t="shared" si="21"/>
        <v>0.634146341463415</v>
      </c>
      <c r="H63" s="17">
        <v>25</v>
      </c>
      <c r="I63" s="8">
        <f t="shared" si="22"/>
        <v>-1</v>
      </c>
      <c r="J63" s="8">
        <v>0.5</v>
      </c>
      <c r="K63" s="8">
        <v>0.5</v>
      </c>
      <c r="L63" s="8">
        <v>1.68</v>
      </c>
      <c r="M63" s="8">
        <v>0.4</v>
      </c>
      <c r="N63" s="8">
        <v>0.83</v>
      </c>
      <c r="O63" s="8"/>
      <c r="P63" s="8"/>
      <c r="Q63" s="8"/>
      <c r="R63" s="8"/>
      <c r="S63" s="8"/>
      <c r="T63" s="8">
        <f t="shared" si="23"/>
        <v>3.91</v>
      </c>
      <c r="U63" s="8">
        <f t="shared" si="24"/>
        <v>29</v>
      </c>
      <c r="V63" s="9">
        <f t="shared" si="25"/>
        <v>0.707317073170732</v>
      </c>
      <c r="W63" s="8">
        <f t="shared" si="26"/>
        <v>76.707485</v>
      </c>
      <c r="X63" s="8">
        <f t="shared" si="27"/>
        <v>27</v>
      </c>
      <c r="Y63" s="9">
        <f t="shared" si="28"/>
        <v>0.658536585365854</v>
      </c>
      <c r="Z63" s="8">
        <v>27</v>
      </c>
      <c r="AA63" s="8">
        <f t="shared" si="29"/>
        <v>0</v>
      </c>
      <c r="AB63" s="8"/>
      <c r="AC63" s="8"/>
      <c r="AD63" s="35"/>
    </row>
    <row r="64" s="1" customFormat="1" spans="1:30">
      <c r="A64" s="6">
        <v>28</v>
      </c>
      <c r="B64" s="6" t="s">
        <v>36</v>
      </c>
      <c r="C64" s="18">
        <v>1120220423</v>
      </c>
      <c r="D64" s="8">
        <v>86.3509</v>
      </c>
      <c r="E64" s="8">
        <v>73.398265</v>
      </c>
      <c r="F64" s="8">
        <f t="shared" si="20"/>
        <v>23</v>
      </c>
      <c r="G64" s="23">
        <f t="shared" si="21"/>
        <v>0.560975609756098</v>
      </c>
      <c r="H64" s="17">
        <v>31</v>
      </c>
      <c r="I64" s="8">
        <f t="shared" si="22"/>
        <v>8</v>
      </c>
      <c r="J64" s="8">
        <v>0.5</v>
      </c>
      <c r="K64" s="8">
        <v>0.5</v>
      </c>
      <c r="L64" s="35">
        <v>1.82</v>
      </c>
      <c r="M64" s="8"/>
      <c r="N64" s="8"/>
      <c r="O64" s="8"/>
      <c r="P64" s="8"/>
      <c r="Q64" s="8"/>
      <c r="R64" s="8"/>
      <c r="S64" s="8"/>
      <c r="T64" s="8">
        <f t="shared" si="23"/>
        <v>2.82</v>
      </c>
      <c r="U64" s="8">
        <f t="shared" si="24"/>
        <v>38</v>
      </c>
      <c r="V64" s="9">
        <f t="shared" si="25"/>
        <v>0.926829268292683</v>
      </c>
      <c r="W64" s="8">
        <f t="shared" si="26"/>
        <v>76.218265</v>
      </c>
      <c r="X64" s="8">
        <f t="shared" si="27"/>
        <v>28</v>
      </c>
      <c r="Y64" s="9">
        <f t="shared" si="28"/>
        <v>0.682926829268293</v>
      </c>
      <c r="Z64" s="8">
        <v>26</v>
      </c>
      <c r="AA64" s="8">
        <f t="shared" si="29"/>
        <v>-2</v>
      </c>
      <c r="AB64" s="8"/>
      <c r="AC64" s="8"/>
      <c r="AD64" s="35"/>
    </row>
    <row r="65" s="1" customFormat="1" spans="1:30">
      <c r="A65" s="6">
        <v>29</v>
      </c>
      <c r="B65" s="25" t="s">
        <v>36</v>
      </c>
      <c r="C65" s="18">
        <v>1120220239</v>
      </c>
      <c r="D65" s="8">
        <v>85.11</v>
      </c>
      <c r="E65" s="8">
        <v>72.3435</v>
      </c>
      <c r="F65" s="8">
        <f t="shared" si="20"/>
        <v>32</v>
      </c>
      <c r="G65" s="23">
        <f t="shared" si="21"/>
        <v>0.780487804878049</v>
      </c>
      <c r="H65" s="17">
        <v>23</v>
      </c>
      <c r="I65" s="8">
        <f t="shared" si="22"/>
        <v>-9</v>
      </c>
      <c r="J65" s="8">
        <v>0.5</v>
      </c>
      <c r="K65" s="8">
        <v>0.5</v>
      </c>
      <c r="L65" s="8">
        <v>1.68</v>
      </c>
      <c r="M65" s="8"/>
      <c r="N65" s="8">
        <v>1</v>
      </c>
      <c r="O65" s="8"/>
      <c r="P65" s="8"/>
      <c r="Q65" s="8"/>
      <c r="R65" s="8"/>
      <c r="S65" s="8"/>
      <c r="T65" s="8">
        <f t="shared" si="23"/>
        <v>3.68</v>
      </c>
      <c r="U65" s="8">
        <f t="shared" si="24"/>
        <v>31</v>
      </c>
      <c r="V65" s="9">
        <f t="shared" si="25"/>
        <v>0.75609756097561</v>
      </c>
      <c r="W65" s="8">
        <f t="shared" si="26"/>
        <v>76.0235</v>
      </c>
      <c r="X65" s="8">
        <f t="shared" si="27"/>
        <v>29</v>
      </c>
      <c r="Y65" s="9">
        <f t="shared" si="28"/>
        <v>0.707317073170732</v>
      </c>
      <c r="Z65" s="8">
        <v>25</v>
      </c>
      <c r="AA65" s="8">
        <f t="shared" si="29"/>
        <v>-4</v>
      </c>
      <c r="AB65" s="8"/>
      <c r="AC65" s="8"/>
      <c r="AD65" s="35"/>
    </row>
    <row r="66" s="1" customFormat="1" spans="1:30">
      <c r="A66" s="6">
        <v>30</v>
      </c>
      <c r="B66" s="6" t="s">
        <v>36</v>
      </c>
      <c r="C66" s="18">
        <v>1120220259</v>
      </c>
      <c r="D66" s="8">
        <v>86.0769</v>
      </c>
      <c r="E66" s="8">
        <v>73.165365</v>
      </c>
      <c r="F66" s="8">
        <f t="shared" si="20"/>
        <v>25</v>
      </c>
      <c r="G66" s="23">
        <f t="shared" si="21"/>
        <v>0.609756097560976</v>
      </c>
      <c r="H66" s="17">
        <v>33</v>
      </c>
      <c r="I66" s="8">
        <f t="shared" si="22"/>
        <v>8</v>
      </c>
      <c r="J66" s="8">
        <v>0.5</v>
      </c>
      <c r="K66" s="8">
        <v>0.5</v>
      </c>
      <c r="L66" s="8">
        <v>1.7</v>
      </c>
      <c r="M66" s="8"/>
      <c r="N66" s="8"/>
      <c r="O66" s="8"/>
      <c r="P66" s="8"/>
      <c r="Q66" s="8"/>
      <c r="R66" s="8"/>
      <c r="S66" s="8"/>
      <c r="T66" s="8">
        <f t="shared" si="23"/>
        <v>2.7</v>
      </c>
      <c r="U66" s="8">
        <f t="shared" si="24"/>
        <v>39</v>
      </c>
      <c r="V66" s="9">
        <f t="shared" si="25"/>
        <v>0.951219512195122</v>
      </c>
      <c r="W66" s="8">
        <f t="shared" si="26"/>
        <v>75.865365</v>
      </c>
      <c r="X66" s="8">
        <f t="shared" si="27"/>
        <v>30</v>
      </c>
      <c r="Y66" s="9">
        <f t="shared" si="28"/>
        <v>0.731707317073171</v>
      </c>
      <c r="Z66" s="8">
        <v>35</v>
      </c>
      <c r="AA66" s="8">
        <f t="shared" si="29"/>
        <v>5</v>
      </c>
      <c r="AB66" s="8"/>
      <c r="AC66" s="8"/>
      <c r="AD66" s="35"/>
    </row>
    <row r="67" s="1" customFormat="1" spans="1:30">
      <c r="A67" s="6">
        <v>31</v>
      </c>
      <c r="B67" s="25" t="s">
        <v>36</v>
      </c>
      <c r="C67" s="18">
        <v>1120220245</v>
      </c>
      <c r="D67" s="8">
        <v>84.6716</v>
      </c>
      <c r="E67" s="8">
        <v>71.97086</v>
      </c>
      <c r="F67" s="8">
        <f t="shared" si="20"/>
        <v>33</v>
      </c>
      <c r="G67" s="23">
        <f t="shared" si="21"/>
        <v>0.804878048780488</v>
      </c>
      <c r="H67" s="17">
        <v>24</v>
      </c>
      <c r="I67" s="8">
        <f t="shared" si="22"/>
        <v>-9</v>
      </c>
      <c r="J67" s="8">
        <v>0.5</v>
      </c>
      <c r="K67" s="8">
        <v>0.5</v>
      </c>
      <c r="L67" s="8">
        <v>1.8</v>
      </c>
      <c r="M67" s="8"/>
      <c r="N67" s="8">
        <v>1</v>
      </c>
      <c r="O67" s="8"/>
      <c r="P67" s="8"/>
      <c r="Q67" s="8"/>
      <c r="R67" s="8"/>
      <c r="S67" s="8"/>
      <c r="T67" s="8">
        <f t="shared" si="23"/>
        <v>3.8</v>
      </c>
      <c r="U67" s="8">
        <f t="shared" si="24"/>
        <v>30</v>
      </c>
      <c r="V67" s="9">
        <f t="shared" si="25"/>
        <v>0.731707317073171</v>
      </c>
      <c r="W67" s="8">
        <f t="shared" si="26"/>
        <v>75.77086</v>
      </c>
      <c r="X67" s="8">
        <f t="shared" si="27"/>
        <v>31</v>
      </c>
      <c r="Y67" s="9">
        <f t="shared" si="28"/>
        <v>0.75609756097561</v>
      </c>
      <c r="Z67" s="8">
        <v>28</v>
      </c>
      <c r="AA67" s="8">
        <f t="shared" si="29"/>
        <v>-3</v>
      </c>
      <c r="AB67" s="8"/>
      <c r="AC67" s="8"/>
      <c r="AD67" s="35"/>
    </row>
    <row r="68" s="1" customFormat="1" spans="1:30">
      <c r="A68" s="6">
        <v>32</v>
      </c>
      <c r="B68" s="26" t="s">
        <v>36</v>
      </c>
      <c r="C68" s="18">
        <v>1120220339</v>
      </c>
      <c r="D68" s="8">
        <v>84.6615</v>
      </c>
      <c r="E68" s="8">
        <v>71.962275</v>
      </c>
      <c r="F68" s="8">
        <f t="shared" si="20"/>
        <v>34</v>
      </c>
      <c r="G68" s="23">
        <f t="shared" si="21"/>
        <v>0.829268292682927</v>
      </c>
      <c r="H68" s="17">
        <v>36</v>
      </c>
      <c r="I68" s="8">
        <f t="shared" si="22"/>
        <v>2</v>
      </c>
      <c r="J68" s="8">
        <v>0.5</v>
      </c>
      <c r="K68" s="8">
        <v>0.5</v>
      </c>
      <c r="L68" s="8">
        <v>1.66</v>
      </c>
      <c r="M68" s="8"/>
      <c r="N68" s="8">
        <v>1</v>
      </c>
      <c r="O68" s="8"/>
      <c r="P68" s="8"/>
      <c r="Q68" s="8"/>
      <c r="R68" s="8"/>
      <c r="S68" s="8"/>
      <c r="T68" s="8">
        <f t="shared" si="23"/>
        <v>3.66</v>
      </c>
      <c r="U68" s="8">
        <f t="shared" si="24"/>
        <v>33</v>
      </c>
      <c r="V68" s="9">
        <f t="shared" si="25"/>
        <v>0.804878048780488</v>
      </c>
      <c r="W68" s="8">
        <f t="shared" si="26"/>
        <v>75.622275</v>
      </c>
      <c r="X68" s="8">
        <f t="shared" si="27"/>
        <v>32</v>
      </c>
      <c r="Y68" s="9">
        <f t="shared" si="28"/>
        <v>0.780487804878049</v>
      </c>
      <c r="Z68" s="8">
        <v>29</v>
      </c>
      <c r="AA68" s="8">
        <f t="shared" si="29"/>
        <v>-3</v>
      </c>
      <c r="AB68" s="8"/>
      <c r="AC68" s="8"/>
      <c r="AD68" s="35"/>
    </row>
    <row r="69" s="1" customFormat="1" spans="1:30">
      <c r="A69" s="6">
        <v>33</v>
      </c>
      <c r="B69" s="6" t="s">
        <v>36</v>
      </c>
      <c r="C69" s="18">
        <v>1120220350</v>
      </c>
      <c r="D69" s="8">
        <v>85.4</v>
      </c>
      <c r="E69" s="8">
        <v>72.59</v>
      </c>
      <c r="F69" s="8">
        <f t="shared" si="20"/>
        <v>27</v>
      </c>
      <c r="G69" s="23">
        <f t="shared" si="21"/>
        <v>0.658536585365854</v>
      </c>
      <c r="H69" s="17">
        <v>27</v>
      </c>
      <c r="I69" s="8">
        <f t="shared" si="22"/>
        <v>0</v>
      </c>
      <c r="J69" s="8">
        <v>0.5</v>
      </c>
      <c r="K69" s="8">
        <v>0.5</v>
      </c>
      <c r="L69" s="8">
        <v>1.7</v>
      </c>
      <c r="M69" s="8"/>
      <c r="N69" s="8"/>
      <c r="O69" s="8"/>
      <c r="P69" s="8"/>
      <c r="Q69" s="8"/>
      <c r="R69" s="8"/>
      <c r="S69" s="8"/>
      <c r="T69" s="8">
        <f t="shared" si="23"/>
        <v>2.7</v>
      </c>
      <c r="U69" s="8">
        <f t="shared" si="24"/>
        <v>39</v>
      </c>
      <c r="V69" s="9">
        <f t="shared" si="25"/>
        <v>0.951219512195122</v>
      </c>
      <c r="W69" s="8">
        <f t="shared" si="26"/>
        <v>75.29</v>
      </c>
      <c r="X69" s="8">
        <f t="shared" si="27"/>
        <v>33</v>
      </c>
      <c r="Y69" s="9">
        <f t="shared" si="28"/>
        <v>0.804878048780488</v>
      </c>
      <c r="Z69" s="8">
        <v>31</v>
      </c>
      <c r="AA69" s="8">
        <f t="shared" si="29"/>
        <v>-2</v>
      </c>
      <c r="AB69" s="8"/>
      <c r="AC69" s="8"/>
      <c r="AD69" s="35"/>
    </row>
    <row r="70" s="1" customFormat="1" spans="1:30">
      <c r="A70" s="6">
        <v>34</v>
      </c>
      <c r="B70" s="6" t="s">
        <v>36</v>
      </c>
      <c r="C70" s="18">
        <v>1120221661</v>
      </c>
      <c r="D70" s="8">
        <v>85.193</v>
      </c>
      <c r="E70" s="8">
        <v>72.41405</v>
      </c>
      <c r="F70" s="8">
        <f t="shared" si="20"/>
        <v>30</v>
      </c>
      <c r="G70" s="23">
        <f t="shared" si="21"/>
        <v>0.731707317073171</v>
      </c>
      <c r="H70" s="17">
        <v>32</v>
      </c>
      <c r="I70" s="8">
        <f t="shared" si="22"/>
        <v>2</v>
      </c>
      <c r="J70" s="8">
        <v>0.5</v>
      </c>
      <c r="K70" s="8">
        <v>0.5</v>
      </c>
      <c r="L70" s="8">
        <v>1.7</v>
      </c>
      <c r="M70" s="8"/>
      <c r="N70" s="8"/>
      <c r="O70" s="8"/>
      <c r="P70" s="8"/>
      <c r="Q70" s="8"/>
      <c r="R70" s="8"/>
      <c r="S70" s="8"/>
      <c r="T70" s="8">
        <f t="shared" si="23"/>
        <v>2.7</v>
      </c>
      <c r="U70" s="8">
        <f t="shared" si="24"/>
        <v>39</v>
      </c>
      <c r="V70" s="9">
        <f t="shared" si="25"/>
        <v>0.951219512195122</v>
      </c>
      <c r="W70" s="8">
        <f t="shared" si="26"/>
        <v>75.11405</v>
      </c>
      <c r="X70" s="8">
        <f t="shared" si="27"/>
        <v>34</v>
      </c>
      <c r="Y70" s="9">
        <f t="shared" si="28"/>
        <v>0.829268292682927</v>
      </c>
      <c r="Z70" s="8">
        <v>34</v>
      </c>
      <c r="AA70" s="8">
        <f t="shared" si="29"/>
        <v>0</v>
      </c>
      <c r="AB70" s="8"/>
      <c r="AC70" s="8"/>
      <c r="AD70" s="35"/>
    </row>
    <row r="71" s="1" customFormat="1" spans="1:30">
      <c r="A71" s="6">
        <v>35</v>
      </c>
      <c r="B71" s="6" t="s">
        <v>36</v>
      </c>
      <c r="C71" s="18">
        <v>1120221672</v>
      </c>
      <c r="D71" s="8">
        <v>82.6102</v>
      </c>
      <c r="E71" s="8">
        <v>70.21867</v>
      </c>
      <c r="F71" s="8">
        <f t="shared" si="20"/>
        <v>37</v>
      </c>
      <c r="G71" s="23">
        <f t="shared" si="21"/>
        <v>0.902439024390244</v>
      </c>
      <c r="H71" s="17">
        <v>39</v>
      </c>
      <c r="I71" s="8">
        <f t="shared" si="22"/>
        <v>2</v>
      </c>
      <c r="J71" s="8">
        <v>0.5</v>
      </c>
      <c r="K71" s="8">
        <v>0.5</v>
      </c>
      <c r="L71" s="8">
        <v>1.7</v>
      </c>
      <c r="M71" s="8">
        <v>0.6</v>
      </c>
      <c r="N71" s="8">
        <v>1</v>
      </c>
      <c r="O71" s="8"/>
      <c r="P71" s="8"/>
      <c r="Q71" s="8">
        <v>0.4</v>
      </c>
      <c r="R71" s="8"/>
      <c r="S71" s="8"/>
      <c r="T71" s="8">
        <f t="shared" si="23"/>
        <v>4.7</v>
      </c>
      <c r="U71" s="8">
        <f t="shared" si="24"/>
        <v>25</v>
      </c>
      <c r="V71" s="9">
        <f t="shared" si="25"/>
        <v>0.609756097560976</v>
      </c>
      <c r="W71" s="8">
        <f t="shared" si="26"/>
        <v>74.91867</v>
      </c>
      <c r="X71" s="8">
        <f t="shared" si="27"/>
        <v>35</v>
      </c>
      <c r="Y71" s="9">
        <f t="shared" si="28"/>
        <v>0.853658536585366</v>
      </c>
      <c r="Z71" s="8">
        <v>39</v>
      </c>
      <c r="AA71" s="8">
        <f t="shared" si="29"/>
        <v>4</v>
      </c>
      <c r="AB71" s="8"/>
      <c r="AC71" s="8"/>
      <c r="AD71" s="35"/>
    </row>
    <row r="72" s="1" customFormat="1" spans="1:30">
      <c r="A72" s="6">
        <v>36</v>
      </c>
      <c r="B72" s="26" t="s">
        <v>36</v>
      </c>
      <c r="C72" s="18">
        <v>1120220343</v>
      </c>
      <c r="D72" s="8">
        <v>83.5593</v>
      </c>
      <c r="E72" s="8">
        <v>71.025405</v>
      </c>
      <c r="F72" s="8">
        <f t="shared" si="20"/>
        <v>35</v>
      </c>
      <c r="G72" s="23">
        <f t="shared" si="21"/>
        <v>0.853658536585366</v>
      </c>
      <c r="H72" s="17">
        <v>41</v>
      </c>
      <c r="I72" s="8">
        <f t="shared" si="22"/>
        <v>6</v>
      </c>
      <c r="J72" s="8">
        <v>0.5</v>
      </c>
      <c r="K72" s="8">
        <v>0.5</v>
      </c>
      <c r="L72" s="8">
        <v>1.66</v>
      </c>
      <c r="M72" s="8"/>
      <c r="N72" s="8">
        <v>1</v>
      </c>
      <c r="O72" s="8"/>
      <c r="P72" s="8"/>
      <c r="Q72" s="8"/>
      <c r="R72" s="8"/>
      <c r="S72" s="8">
        <v>2</v>
      </c>
      <c r="T72" s="8">
        <f t="shared" si="23"/>
        <v>3.66</v>
      </c>
      <c r="U72" s="8">
        <f t="shared" si="24"/>
        <v>33</v>
      </c>
      <c r="V72" s="9">
        <f t="shared" si="25"/>
        <v>0.804878048780488</v>
      </c>
      <c r="W72" s="8">
        <f t="shared" si="26"/>
        <v>74.685405</v>
      </c>
      <c r="X72" s="8">
        <f t="shared" si="27"/>
        <v>36</v>
      </c>
      <c r="Y72" s="9">
        <f t="shared" si="28"/>
        <v>0.878048780487805</v>
      </c>
      <c r="Z72" s="8">
        <v>41</v>
      </c>
      <c r="AA72" s="8">
        <f t="shared" si="29"/>
        <v>5</v>
      </c>
      <c r="AB72" s="8"/>
      <c r="AC72" s="8"/>
      <c r="AD72" s="35"/>
    </row>
    <row r="73" s="1" customFormat="1" spans="1:30">
      <c r="A73" s="6">
        <v>37</v>
      </c>
      <c r="B73" s="25" t="s">
        <v>36</v>
      </c>
      <c r="C73" s="18">
        <v>1120220121</v>
      </c>
      <c r="D73" s="8">
        <v>82.193</v>
      </c>
      <c r="E73" s="8">
        <v>69.86405</v>
      </c>
      <c r="F73" s="8">
        <f t="shared" si="20"/>
        <v>40</v>
      </c>
      <c r="G73" s="23">
        <f t="shared" si="21"/>
        <v>0.975609756097561</v>
      </c>
      <c r="H73" s="17">
        <v>38</v>
      </c>
      <c r="I73" s="8">
        <f t="shared" si="22"/>
        <v>-2</v>
      </c>
      <c r="J73" s="8">
        <v>0.5</v>
      </c>
      <c r="K73" s="8">
        <v>0.5</v>
      </c>
      <c r="L73" s="35">
        <v>1.82</v>
      </c>
      <c r="M73" s="8">
        <v>1</v>
      </c>
      <c r="N73" s="8">
        <v>1</v>
      </c>
      <c r="O73" s="8"/>
      <c r="P73" s="8"/>
      <c r="Q73" s="8"/>
      <c r="R73" s="8"/>
      <c r="S73" s="8">
        <v>1</v>
      </c>
      <c r="T73" s="8">
        <f t="shared" si="23"/>
        <v>4.82</v>
      </c>
      <c r="U73" s="8">
        <f t="shared" si="24"/>
        <v>24</v>
      </c>
      <c r="V73" s="9">
        <f t="shared" si="25"/>
        <v>0.585365853658537</v>
      </c>
      <c r="W73" s="8">
        <f t="shared" si="26"/>
        <v>74.68405</v>
      </c>
      <c r="X73" s="8">
        <f t="shared" si="27"/>
        <v>37</v>
      </c>
      <c r="Y73" s="9">
        <f t="shared" si="28"/>
        <v>0.902439024390244</v>
      </c>
      <c r="Z73" s="8">
        <v>38</v>
      </c>
      <c r="AA73" s="8">
        <f t="shared" si="29"/>
        <v>1</v>
      </c>
      <c r="AB73" s="8"/>
      <c r="AC73" s="8"/>
      <c r="AD73" s="35"/>
    </row>
    <row r="74" s="1" customFormat="1" spans="1:30">
      <c r="A74" s="6">
        <v>38</v>
      </c>
      <c r="B74" s="6" t="s">
        <v>36</v>
      </c>
      <c r="C74" s="18">
        <v>1120221676</v>
      </c>
      <c r="D74" s="8">
        <v>82.4776</v>
      </c>
      <c r="E74" s="8">
        <v>70.10596</v>
      </c>
      <c r="F74" s="8">
        <f t="shared" si="20"/>
        <v>38</v>
      </c>
      <c r="G74" s="23">
        <f t="shared" si="21"/>
        <v>0.926829268292683</v>
      </c>
      <c r="H74" s="17">
        <v>34</v>
      </c>
      <c r="I74" s="8">
        <f t="shared" si="22"/>
        <v>-4</v>
      </c>
      <c r="J74" s="8">
        <v>0.5</v>
      </c>
      <c r="K74" s="8">
        <v>0.5</v>
      </c>
      <c r="L74" s="8">
        <v>1.76</v>
      </c>
      <c r="M74" s="8"/>
      <c r="N74" s="8">
        <v>1</v>
      </c>
      <c r="O74" s="8"/>
      <c r="P74" s="8"/>
      <c r="Q74" s="8">
        <v>0.4</v>
      </c>
      <c r="R74" s="8"/>
      <c r="S74" s="8"/>
      <c r="T74" s="8">
        <f t="shared" si="23"/>
        <v>4.16</v>
      </c>
      <c r="U74" s="8">
        <f t="shared" si="24"/>
        <v>27</v>
      </c>
      <c r="V74" s="9">
        <f t="shared" si="25"/>
        <v>0.658536585365854</v>
      </c>
      <c r="W74" s="8">
        <f t="shared" si="26"/>
        <v>74.26596</v>
      </c>
      <c r="X74" s="8">
        <f t="shared" si="27"/>
        <v>38</v>
      </c>
      <c r="Y74" s="9">
        <f t="shared" si="28"/>
        <v>0.926829268292683</v>
      </c>
      <c r="Z74" s="8">
        <v>36</v>
      </c>
      <c r="AA74" s="8">
        <f t="shared" si="29"/>
        <v>-2</v>
      </c>
      <c r="AB74" s="8"/>
      <c r="AC74" s="8"/>
      <c r="AD74" s="35"/>
    </row>
    <row r="75" s="1" customFormat="1" spans="1:30">
      <c r="A75" s="6">
        <v>39</v>
      </c>
      <c r="B75" s="6" t="s">
        <v>36</v>
      </c>
      <c r="C75" s="18">
        <v>1120220357</v>
      </c>
      <c r="D75" s="8">
        <v>82.7797</v>
      </c>
      <c r="E75" s="8">
        <v>70.362745</v>
      </c>
      <c r="F75" s="8">
        <f t="shared" si="20"/>
        <v>36</v>
      </c>
      <c r="G75" s="23">
        <f t="shared" si="21"/>
        <v>0.878048780487805</v>
      </c>
      <c r="H75" s="17">
        <v>19</v>
      </c>
      <c r="I75" s="8">
        <f t="shared" si="22"/>
        <v>-17</v>
      </c>
      <c r="J75" s="8">
        <v>0.5</v>
      </c>
      <c r="K75" s="8">
        <v>0.5</v>
      </c>
      <c r="L75" s="48">
        <v>1.8</v>
      </c>
      <c r="M75" s="8"/>
      <c r="N75" s="8">
        <v>0.13</v>
      </c>
      <c r="O75" s="8"/>
      <c r="P75" s="8"/>
      <c r="Q75" s="8"/>
      <c r="R75" s="8"/>
      <c r="S75" s="8"/>
      <c r="T75" s="8">
        <f t="shared" si="23"/>
        <v>2.93</v>
      </c>
      <c r="U75" s="8">
        <f t="shared" si="24"/>
        <v>36</v>
      </c>
      <c r="V75" s="9">
        <f t="shared" si="25"/>
        <v>0.878048780487805</v>
      </c>
      <c r="W75" s="8">
        <f t="shared" si="26"/>
        <v>73.292745</v>
      </c>
      <c r="X75" s="8">
        <f t="shared" si="27"/>
        <v>39</v>
      </c>
      <c r="Y75" s="9">
        <f t="shared" si="28"/>
        <v>0.951219512195122</v>
      </c>
      <c r="Z75" s="8">
        <v>30</v>
      </c>
      <c r="AA75" s="8">
        <f t="shared" si="29"/>
        <v>-9</v>
      </c>
      <c r="AB75" s="8"/>
      <c r="AC75" s="8"/>
      <c r="AD75" s="35"/>
    </row>
    <row r="76" s="1" customFormat="1" spans="1:30">
      <c r="A76" s="6">
        <v>40</v>
      </c>
      <c r="B76" s="6" t="s">
        <v>36</v>
      </c>
      <c r="C76" s="18">
        <v>1120210154</v>
      </c>
      <c r="D76" s="8">
        <v>82.4237</v>
      </c>
      <c r="E76" s="8">
        <v>70.060145</v>
      </c>
      <c r="F76" s="8">
        <f t="shared" si="20"/>
        <v>39</v>
      </c>
      <c r="G76" s="23">
        <f t="shared" si="21"/>
        <v>0.951219512195122</v>
      </c>
      <c r="H76" s="17">
        <v>37</v>
      </c>
      <c r="I76" s="8">
        <f t="shared" si="22"/>
        <v>-2</v>
      </c>
      <c r="J76" s="8">
        <v>0.5</v>
      </c>
      <c r="K76" s="8">
        <v>0.5</v>
      </c>
      <c r="L76" s="8">
        <v>1.7</v>
      </c>
      <c r="M76" s="8">
        <v>0.2</v>
      </c>
      <c r="N76" s="8"/>
      <c r="O76" s="8"/>
      <c r="P76" s="8"/>
      <c r="Q76" s="8"/>
      <c r="R76" s="8"/>
      <c r="S76" s="8"/>
      <c r="T76" s="8">
        <f t="shared" si="23"/>
        <v>2.9</v>
      </c>
      <c r="U76" s="8">
        <f t="shared" si="24"/>
        <v>37</v>
      </c>
      <c r="V76" s="9">
        <f t="shared" si="25"/>
        <v>0.902439024390244</v>
      </c>
      <c r="W76" s="8">
        <f t="shared" si="26"/>
        <v>72.960145</v>
      </c>
      <c r="X76" s="8">
        <f t="shared" si="27"/>
        <v>40</v>
      </c>
      <c r="Y76" s="9">
        <f t="shared" si="28"/>
        <v>0.975609756097561</v>
      </c>
      <c r="Z76" s="8">
        <v>37</v>
      </c>
      <c r="AA76" s="8">
        <f t="shared" si="29"/>
        <v>-3</v>
      </c>
      <c r="AB76" s="8"/>
      <c r="AC76" s="8"/>
      <c r="AD76" s="35"/>
    </row>
    <row r="77" s="1" customFormat="1" spans="1:30">
      <c r="A77" s="6">
        <v>41</v>
      </c>
      <c r="B77" s="6" t="s">
        <v>36</v>
      </c>
      <c r="C77" s="18">
        <v>1120190061</v>
      </c>
      <c r="D77" s="8">
        <v>70.3371</v>
      </c>
      <c r="E77" s="8">
        <v>59.786535</v>
      </c>
      <c r="F77" s="8">
        <f t="shared" si="20"/>
        <v>41</v>
      </c>
      <c r="G77" s="23">
        <f t="shared" si="21"/>
        <v>1</v>
      </c>
      <c r="H77" s="17">
        <v>40</v>
      </c>
      <c r="I77" s="8">
        <f t="shared" si="22"/>
        <v>-1</v>
      </c>
      <c r="J77" s="27">
        <v>0.5</v>
      </c>
      <c r="K77" s="49">
        <v>0.5</v>
      </c>
      <c r="L77" s="8">
        <v>1.82</v>
      </c>
      <c r="M77" s="8"/>
      <c r="N77" s="8">
        <v>1.3</v>
      </c>
      <c r="O77" s="8"/>
      <c r="P77" s="8"/>
      <c r="Q77" s="27"/>
      <c r="R77" s="8"/>
      <c r="S77" s="8"/>
      <c r="T77" s="8">
        <f t="shared" si="23"/>
        <v>4.12</v>
      </c>
      <c r="U77" s="8">
        <f t="shared" si="24"/>
        <v>28</v>
      </c>
      <c r="V77" s="9">
        <f t="shared" si="25"/>
        <v>0.682926829268293</v>
      </c>
      <c r="W77" s="8">
        <f t="shared" si="26"/>
        <v>63.906535</v>
      </c>
      <c r="X77" s="8">
        <f t="shared" si="27"/>
        <v>41</v>
      </c>
      <c r="Y77" s="9">
        <f t="shared" si="28"/>
        <v>1</v>
      </c>
      <c r="Z77" s="8">
        <v>40</v>
      </c>
      <c r="AA77" s="8">
        <f t="shared" si="29"/>
        <v>-1</v>
      </c>
      <c r="AB77" s="8"/>
      <c r="AC77" s="8"/>
      <c r="AD77" s="35"/>
    </row>
    <row r="78" s="1" customFormat="1"/>
    <row r="79" s="1" customFormat="1"/>
    <row r="80" s="1" customFormat="1" ht="21" spans="1:29">
      <c r="A80" s="2" t="s">
        <v>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="1" customFormat="1" spans="1:29">
      <c r="A81" s="12" t="s">
        <v>1</v>
      </c>
      <c r="B81" s="12" t="s">
        <v>2</v>
      </c>
      <c r="C81" s="13" t="s">
        <v>3</v>
      </c>
      <c r="D81" s="12" t="s">
        <v>4</v>
      </c>
      <c r="E81" s="12" t="s">
        <v>5</v>
      </c>
      <c r="F81" s="12" t="s">
        <v>6</v>
      </c>
      <c r="G81" s="12" t="s">
        <v>7</v>
      </c>
      <c r="H81" s="12" t="s">
        <v>8</v>
      </c>
      <c r="I81" s="12" t="s">
        <v>9</v>
      </c>
      <c r="J81" s="28" t="s">
        <v>10</v>
      </c>
      <c r="K81" s="29"/>
      <c r="L81" s="12" t="s">
        <v>11</v>
      </c>
      <c r="M81" s="12" t="s">
        <v>12</v>
      </c>
      <c r="N81" s="12" t="s">
        <v>13</v>
      </c>
      <c r="O81" s="12" t="s">
        <v>14</v>
      </c>
      <c r="P81" s="12" t="s">
        <v>15</v>
      </c>
      <c r="Q81" s="12" t="s">
        <v>16</v>
      </c>
      <c r="R81" s="12" t="s">
        <v>17</v>
      </c>
      <c r="S81" s="12" t="s">
        <v>18</v>
      </c>
      <c r="T81" s="12" t="s">
        <v>19</v>
      </c>
      <c r="U81" s="12" t="s">
        <v>20</v>
      </c>
      <c r="V81" s="12" t="s">
        <v>21</v>
      </c>
      <c r="W81" s="12" t="s">
        <v>22</v>
      </c>
      <c r="X81" s="12" t="s">
        <v>23</v>
      </c>
      <c r="Y81" s="12" t="s">
        <v>24</v>
      </c>
      <c r="Z81" s="12" t="s">
        <v>25</v>
      </c>
      <c r="AA81" s="12" t="s">
        <v>26</v>
      </c>
      <c r="AB81" s="12" t="s">
        <v>27</v>
      </c>
      <c r="AC81" s="40" t="s">
        <v>28</v>
      </c>
    </row>
    <row r="82" s="1" customFormat="1" ht="39" spans="1:29">
      <c r="A82" s="14"/>
      <c r="B82" s="14"/>
      <c r="C82" s="15"/>
      <c r="D82" s="14"/>
      <c r="E82" s="14"/>
      <c r="F82" s="14"/>
      <c r="G82" s="14"/>
      <c r="H82" s="14"/>
      <c r="I82" s="14"/>
      <c r="J82" s="3" t="s">
        <v>29</v>
      </c>
      <c r="K82" s="3" t="s">
        <v>30</v>
      </c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41"/>
    </row>
    <row r="83" s="1" customFormat="1" spans="1:29">
      <c r="A83" s="6">
        <v>1</v>
      </c>
      <c r="B83" s="26" t="s">
        <v>37</v>
      </c>
      <c r="C83" s="42">
        <v>1120220345</v>
      </c>
      <c r="D83" s="8">
        <v>91.3231</v>
      </c>
      <c r="E83" s="8">
        <v>77.624635</v>
      </c>
      <c r="F83" s="8">
        <f t="shared" ref="F83:F112" si="30">RANK(E83,$E$83:$E$112)</f>
        <v>1</v>
      </c>
      <c r="G83" s="9">
        <f t="shared" ref="G83:G112" si="31">F83/30</f>
        <v>0.0333333333333333</v>
      </c>
      <c r="H83" s="17">
        <v>1</v>
      </c>
      <c r="I83" s="8">
        <f t="shared" ref="I83:I112" si="32">H83-F83</f>
        <v>0</v>
      </c>
      <c r="J83" s="8">
        <v>0.5</v>
      </c>
      <c r="K83" s="8">
        <v>0.5</v>
      </c>
      <c r="L83" s="8">
        <v>1.7</v>
      </c>
      <c r="M83" s="8">
        <v>1.5</v>
      </c>
      <c r="N83" s="8">
        <v>4.17</v>
      </c>
      <c r="O83" s="8">
        <v>4</v>
      </c>
      <c r="P83" s="8">
        <v>0.5</v>
      </c>
      <c r="Q83" s="8">
        <v>0.4</v>
      </c>
      <c r="R83" s="8"/>
      <c r="S83" s="8"/>
      <c r="T83" s="8">
        <f t="shared" ref="T83:T112" si="33">Q83+P83+O83+N83+M83+L83+K83+J83</f>
        <v>13.27</v>
      </c>
      <c r="U83" s="8">
        <f t="shared" ref="U83:U112" si="34">RANK(T83,$T$83:$T$112)</f>
        <v>1</v>
      </c>
      <c r="V83" s="9">
        <f t="shared" ref="V83:V112" si="35">U83/30</f>
        <v>0.0333333333333333</v>
      </c>
      <c r="W83" s="50">
        <f t="shared" ref="W83:W112" si="36">T83+E83</f>
        <v>90.894635</v>
      </c>
      <c r="X83" s="8">
        <f t="shared" ref="X83:X112" si="37">RANK(W83,$W$83:$W$112)</f>
        <v>1</v>
      </c>
      <c r="Y83" s="9">
        <f t="shared" ref="Y83:Y112" si="38">X83/30</f>
        <v>0.0333333333333333</v>
      </c>
      <c r="Z83" s="51">
        <v>1</v>
      </c>
      <c r="AA83" s="8">
        <f t="shared" ref="AA83:AA112" si="39">Z83-X83</f>
        <v>0</v>
      </c>
      <c r="AB83" s="6" t="s">
        <v>32</v>
      </c>
      <c r="AC83" s="8"/>
    </row>
    <row r="84" s="1" customFormat="1" spans="1:29">
      <c r="A84" s="6">
        <v>2</v>
      </c>
      <c r="B84" s="6" t="s">
        <v>37</v>
      </c>
      <c r="C84" s="43">
        <v>1120220240</v>
      </c>
      <c r="D84" s="8">
        <v>91.0617</v>
      </c>
      <c r="E84" s="8">
        <v>77.402445</v>
      </c>
      <c r="F84" s="8">
        <f t="shared" si="30"/>
        <v>3</v>
      </c>
      <c r="G84" s="9">
        <f t="shared" si="31"/>
        <v>0.1</v>
      </c>
      <c r="H84" s="17">
        <v>5</v>
      </c>
      <c r="I84" s="8">
        <f t="shared" si="32"/>
        <v>2</v>
      </c>
      <c r="J84" s="8">
        <v>0.5</v>
      </c>
      <c r="K84" s="8">
        <v>0.5</v>
      </c>
      <c r="L84" s="8">
        <v>1.76</v>
      </c>
      <c r="M84" s="8">
        <v>1.5</v>
      </c>
      <c r="N84" s="8">
        <v>4.2</v>
      </c>
      <c r="O84" s="8">
        <v>3</v>
      </c>
      <c r="P84" s="8">
        <v>0.6</v>
      </c>
      <c r="Q84" s="8">
        <v>0.4</v>
      </c>
      <c r="R84" s="8"/>
      <c r="S84" s="8"/>
      <c r="T84" s="8">
        <f t="shared" si="33"/>
        <v>12.46</v>
      </c>
      <c r="U84" s="8">
        <f t="shared" si="34"/>
        <v>2</v>
      </c>
      <c r="V84" s="9">
        <f t="shared" si="35"/>
        <v>0.0666666666666667</v>
      </c>
      <c r="W84" s="50">
        <f t="shared" si="36"/>
        <v>89.862445</v>
      </c>
      <c r="X84" s="8">
        <f t="shared" si="37"/>
        <v>2</v>
      </c>
      <c r="Y84" s="9">
        <f t="shared" si="38"/>
        <v>0.0666666666666667</v>
      </c>
      <c r="Z84" s="51">
        <v>2</v>
      </c>
      <c r="AA84" s="8">
        <f t="shared" si="39"/>
        <v>0</v>
      </c>
      <c r="AB84" s="6" t="s">
        <v>33</v>
      </c>
      <c r="AC84" s="8"/>
    </row>
    <row r="85" s="1" customFormat="1" spans="1:29">
      <c r="A85" s="6">
        <v>3</v>
      </c>
      <c r="B85" s="26" t="s">
        <v>37</v>
      </c>
      <c r="C85" s="42">
        <v>1120220331</v>
      </c>
      <c r="D85" s="8">
        <v>88.863</v>
      </c>
      <c r="E85" s="8">
        <v>75.53355</v>
      </c>
      <c r="F85" s="8">
        <f t="shared" si="30"/>
        <v>8</v>
      </c>
      <c r="G85" s="9">
        <f t="shared" si="31"/>
        <v>0.266666666666667</v>
      </c>
      <c r="H85" s="17">
        <v>17</v>
      </c>
      <c r="I85" s="8">
        <f t="shared" si="32"/>
        <v>9</v>
      </c>
      <c r="J85" s="8">
        <v>0.5</v>
      </c>
      <c r="K85" s="8">
        <v>0.5</v>
      </c>
      <c r="L85" s="8">
        <v>1.68</v>
      </c>
      <c r="M85" s="8"/>
      <c r="N85" s="8">
        <v>3.47</v>
      </c>
      <c r="O85" s="8">
        <v>4</v>
      </c>
      <c r="P85" s="8">
        <v>0.6</v>
      </c>
      <c r="Q85" s="8"/>
      <c r="R85" s="8"/>
      <c r="S85" s="8"/>
      <c r="T85" s="8">
        <f t="shared" si="33"/>
        <v>10.75</v>
      </c>
      <c r="U85" s="8">
        <f t="shared" si="34"/>
        <v>4</v>
      </c>
      <c r="V85" s="9">
        <f t="shared" si="35"/>
        <v>0.133333333333333</v>
      </c>
      <c r="W85" s="50">
        <f t="shared" si="36"/>
        <v>86.28355</v>
      </c>
      <c r="X85" s="8">
        <f t="shared" si="37"/>
        <v>3</v>
      </c>
      <c r="Y85" s="9">
        <f t="shared" si="38"/>
        <v>0.1</v>
      </c>
      <c r="Z85" s="51">
        <v>10</v>
      </c>
      <c r="AA85" s="8">
        <f t="shared" si="39"/>
        <v>7</v>
      </c>
      <c r="AB85" s="6" t="s">
        <v>33</v>
      </c>
      <c r="AC85" s="8"/>
    </row>
    <row r="86" s="1" customFormat="1" spans="1:29">
      <c r="A86" s="6">
        <v>4</v>
      </c>
      <c r="B86" s="6" t="s">
        <v>37</v>
      </c>
      <c r="C86" s="16">
        <v>1120221675</v>
      </c>
      <c r="D86" s="8">
        <v>86.9385</v>
      </c>
      <c r="E86" s="8">
        <v>73.897725</v>
      </c>
      <c r="F86" s="8">
        <f t="shared" si="30"/>
        <v>15</v>
      </c>
      <c r="G86" s="9">
        <f t="shared" si="31"/>
        <v>0.5</v>
      </c>
      <c r="H86" s="17">
        <v>3</v>
      </c>
      <c r="I86" s="8">
        <f t="shared" si="32"/>
        <v>-12</v>
      </c>
      <c r="J86" s="8">
        <v>0.5</v>
      </c>
      <c r="K86" s="8">
        <v>0.5</v>
      </c>
      <c r="L86" s="8">
        <v>1.68</v>
      </c>
      <c r="M86" s="8">
        <v>1.2</v>
      </c>
      <c r="N86" s="8">
        <v>3.4</v>
      </c>
      <c r="O86" s="8">
        <v>4</v>
      </c>
      <c r="P86" s="8">
        <v>0.6</v>
      </c>
      <c r="Q86" s="8">
        <v>0.4</v>
      </c>
      <c r="R86" s="8"/>
      <c r="S86" s="8"/>
      <c r="T86" s="8">
        <f t="shared" si="33"/>
        <v>12.28</v>
      </c>
      <c r="U86" s="8">
        <f t="shared" si="34"/>
        <v>3</v>
      </c>
      <c r="V86" s="9">
        <f t="shared" si="35"/>
        <v>0.1</v>
      </c>
      <c r="W86" s="50">
        <f t="shared" si="36"/>
        <v>86.177725</v>
      </c>
      <c r="X86" s="8">
        <f t="shared" si="37"/>
        <v>4</v>
      </c>
      <c r="Y86" s="9">
        <f t="shared" si="38"/>
        <v>0.133333333333333</v>
      </c>
      <c r="Z86" s="51">
        <v>3</v>
      </c>
      <c r="AA86" s="8">
        <f t="shared" si="39"/>
        <v>-1</v>
      </c>
      <c r="AB86" s="6" t="s">
        <v>33</v>
      </c>
      <c r="AC86" s="8"/>
    </row>
    <row r="87" s="1" customFormat="1" spans="1:29">
      <c r="A87" s="6">
        <v>5</v>
      </c>
      <c r="B87" s="6" t="s">
        <v>37</v>
      </c>
      <c r="C87" s="44">
        <v>1120220238</v>
      </c>
      <c r="D87" s="8">
        <v>91.3014</v>
      </c>
      <c r="E87" s="8">
        <v>77.60619</v>
      </c>
      <c r="F87" s="8">
        <f t="shared" si="30"/>
        <v>2</v>
      </c>
      <c r="G87" s="9">
        <f t="shared" si="31"/>
        <v>0.0666666666666667</v>
      </c>
      <c r="H87" s="17">
        <v>2</v>
      </c>
      <c r="I87" s="8">
        <f t="shared" si="32"/>
        <v>0</v>
      </c>
      <c r="J87" s="8">
        <v>0.5</v>
      </c>
      <c r="K87" s="8">
        <v>0.5</v>
      </c>
      <c r="L87" s="8">
        <v>1.68</v>
      </c>
      <c r="M87" s="8">
        <v>0.8</v>
      </c>
      <c r="N87" s="8">
        <v>0.267</v>
      </c>
      <c r="O87" s="8">
        <v>4</v>
      </c>
      <c r="P87" s="8"/>
      <c r="Q87" s="8"/>
      <c r="R87" s="8"/>
      <c r="S87" s="8"/>
      <c r="T87" s="8">
        <f t="shared" si="33"/>
        <v>7.747</v>
      </c>
      <c r="U87" s="8">
        <f t="shared" si="34"/>
        <v>9</v>
      </c>
      <c r="V87" s="9">
        <f t="shared" si="35"/>
        <v>0.3</v>
      </c>
      <c r="W87" s="50">
        <f t="shared" si="36"/>
        <v>85.35319</v>
      </c>
      <c r="X87" s="8">
        <f t="shared" si="37"/>
        <v>5</v>
      </c>
      <c r="Y87" s="9">
        <f t="shared" si="38"/>
        <v>0.166666666666667</v>
      </c>
      <c r="Z87" s="51">
        <v>5</v>
      </c>
      <c r="AA87" s="8">
        <f t="shared" si="39"/>
        <v>0</v>
      </c>
      <c r="AB87" s="6" t="s">
        <v>33</v>
      </c>
      <c r="AC87" s="8"/>
    </row>
    <row r="88" s="1" customFormat="1" spans="1:29">
      <c r="A88" s="6">
        <v>6</v>
      </c>
      <c r="B88" s="26" t="s">
        <v>37</v>
      </c>
      <c r="C88" s="42">
        <v>1120220349</v>
      </c>
      <c r="D88" s="8">
        <v>88.8154</v>
      </c>
      <c r="E88" s="8">
        <v>75.49309</v>
      </c>
      <c r="F88" s="8">
        <f t="shared" si="30"/>
        <v>9</v>
      </c>
      <c r="G88" s="9">
        <f t="shared" si="31"/>
        <v>0.3</v>
      </c>
      <c r="H88" s="17">
        <v>13</v>
      </c>
      <c r="I88" s="8">
        <f t="shared" si="32"/>
        <v>4</v>
      </c>
      <c r="J88" s="8">
        <v>0.5</v>
      </c>
      <c r="K88" s="8">
        <v>0.5</v>
      </c>
      <c r="L88" s="8">
        <v>1.7</v>
      </c>
      <c r="M88" s="8"/>
      <c r="N88" s="8">
        <v>2.28</v>
      </c>
      <c r="O88" s="8">
        <v>4</v>
      </c>
      <c r="P88" s="8">
        <v>0.6</v>
      </c>
      <c r="Q88" s="8"/>
      <c r="R88" s="8"/>
      <c r="S88" s="8"/>
      <c r="T88" s="8">
        <f t="shared" si="33"/>
        <v>9.58</v>
      </c>
      <c r="U88" s="8">
        <f t="shared" si="34"/>
        <v>6</v>
      </c>
      <c r="V88" s="9">
        <f t="shared" si="35"/>
        <v>0.2</v>
      </c>
      <c r="W88" s="50">
        <f t="shared" si="36"/>
        <v>85.07309</v>
      </c>
      <c r="X88" s="8">
        <f t="shared" si="37"/>
        <v>6</v>
      </c>
      <c r="Y88" s="9">
        <f t="shared" si="38"/>
        <v>0.2</v>
      </c>
      <c r="Z88" s="51">
        <v>13</v>
      </c>
      <c r="AA88" s="8">
        <f t="shared" si="39"/>
        <v>7</v>
      </c>
      <c r="AB88" s="6" t="s">
        <v>34</v>
      </c>
      <c r="AC88" s="8"/>
    </row>
    <row r="89" s="1" customFormat="1" spans="1:29">
      <c r="A89" s="6">
        <v>7</v>
      </c>
      <c r="B89" s="26" t="s">
        <v>37</v>
      </c>
      <c r="C89" s="42">
        <v>1120220361</v>
      </c>
      <c r="D89" s="8">
        <v>88.8769</v>
      </c>
      <c r="E89" s="8">
        <v>75.545365</v>
      </c>
      <c r="F89" s="8">
        <f t="shared" si="30"/>
        <v>7</v>
      </c>
      <c r="G89" s="9">
        <f t="shared" si="31"/>
        <v>0.233333333333333</v>
      </c>
      <c r="H89" s="17">
        <v>4</v>
      </c>
      <c r="I89" s="8">
        <f t="shared" si="32"/>
        <v>-3</v>
      </c>
      <c r="J89" s="8">
        <v>0.5</v>
      </c>
      <c r="K89" s="8">
        <v>0.5</v>
      </c>
      <c r="L89" s="8">
        <v>1.7</v>
      </c>
      <c r="M89" s="8"/>
      <c r="N89" s="8">
        <v>0.87</v>
      </c>
      <c r="O89" s="8">
        <v>4</v>
      </c>
      <c r="P89" s="8"/>
      <c r="Q89" s="8"/>
      <c r="R89" s="8"/>
      <c r="S89" s="8"/>
      <c r="T89" s="8">
        <f t="shared" si="33"/>
        <v>7.57</v>
      </c>
      <c r="U89" s="8">
        <f t="shared" si="34"/>
        <v>10</v>
      </c>
      <c r="V89" s="9">
        <f t="shared" si="35"/>
        <v>0.333333333333333</v>
      </c>
      <c r="W89" s="50">
        <f t="shared" si="36"/>
        <v>83.115365</v>
      </c>
      <c r="X89" s="8">
        <f t="shared" si="37"/>
        <v>7</v>
      </c>
      <c r="Y89" s="9">
        <f t="shared" si="38"/>
        <v>0.233333333333333</v>
      </c>
      <c r="Z89" s="51">
        <v>9</v>
      </c>
      <c r="AA89" s="8">
        <f t="shared" si="39"/>
        <v>2</v>
      </c>
      <c r="AB89" s="6" t="s">
        <v>34</v>
      </c>
      <c r="AC89" s="8"/>
    </row>
    <row r="90" s="1" customFormat="1" spans="1:29">
      <c r="A90" s="6">
        <v>8</v>
      </c>
      <c r="B90" s="26" t="s">
        <v>37</v>
      </c>
      <c r="C90" s="42">
        <v>1120220359</v>
      </c>
      <c r="D90" s="8">
        <v>85.7612</v>
      </c>
      <c r="E90" s="8">
        <v>72.89702</v>
      </c>
      <c r="F90" s="8">
        <f t="shared" si="30"/>
        <v>17</v>
      </c>
      <c r="G90" s="9">
        <f t="shared" si="31"/>
        <v>0.566666666666667</v>
      </c>
      <c r="H90" s="17">
        <v>8</v>
      </c>
      <c r="I90" s="8">
        <f t="shared" si="32"/>
        <v>-9</v>
      </c>
      <c r="J90" s="8">
        <v>0.5</v>
      </c>
      <c r="K90" s="8">
        <v>0.5</v>
      </c>
      <c r="L90" s="8">
        <v>1.68</v>
      </c>
      <c r="M90" s="8">
        <v>0.8</v>
      </c>
      <c r="N90" s="8">
        <v>2.3</v>
      </c>
      <c r="O90" s="8">
        <v>4</v>
      </c>
      <c r="P90" s="8">
        <v>0.2</v>
      </c>
      <c r="Q90" s="8"/>
      <c r="R90" s="8"/>
      <c r="S90" s="8"/>
      <c r="T90" s="8">
        <f t="shared" si="33"/>
        <v>9.98</v>
      </c>
      <c r="U90" s="8">
        <f t="shared" si="34"/>
        <v>5</v>
      </c>
      <c r="V90" s="9">
        <f t="shared" si="35"/>
        <v>0.166666666666667</v>
      </c>
      <c r="W90" s="50">
        <f t="shared" si="36"/>
        <v>82.87702</v>
      </c>
      <c r="X90" s="8">
        <f t="shared" si="37"/>
        <v>8</v>
      </c>
      <c r="Y90" s="9">
        <f t="shared" si="38"/>
        <v>0.266666666666667</v>
      </c>
      <c r="Z90" s="51">
        <v>4</v>
      </c>
      <c r="AA90" s="8">
        <f t="shared" si="39"/>
        <v>-4</v>
      </c>
      <c r="AB90" s="6" t="s">
        <v>34</v>
      </c>
      <c r="AC90" s="8"/>
    </row>
    <row r="91" s="1" customFormat="1" spans="1:29">
      <c r="A91" s="6">
        <v>9</v>
      </c>
      <c r="B91" s="6" t="s">
        <v>37</v>
      </c>
      <c r="C91" s="43">
        <v>1120220244</v>
      </c>
      <c r="D91" s="8">
        <v>87.4568</v>
      </c>
      <c r="E91" s="8">
        <v>74.33828</v>
      </c>
      <c r="F91" s="8">
        <f t="shared" si="30"/>
        <v>13</v>
      </c>
      <c r="G91" s="9">
        <f t="shared" si="31"/>
        <v>0.433333333333333</v>
      </c>
      <c r="H91" s="17">
        <v>16</v>
      </c>
      <c r="I91" s="8">
        <f t="shared" si="32"/>
        <v>3</v>
      </c>
      <c r="J91" s="8">
        <v>0.5</v>
      </c>
      <c r="K91" s="8">
        <v>0.5</v>
      </c>
      <c r="L91" s="8">
        <v>1.78</v>
      </c>
      <c r="M91" s="8"/>
      <c r="N91" s="8">
        <v>1</v>
      </c>
      <c r="O91" s="8">
        <v>4</v>
      </c>
      <c r="P91" s="8"/>
      <c r="Q91" s="8"/>
      <c r="R91" s="8"/>
      <c r="S91" s="8"/>
      <c r="T91" s="8">
        <f t="shared" si="33"/>
        <v>7.78</v>
      </c>
      <c r="U91" s="8">
        <f t="shared" si="34"/>
        <v>8</v>
      </c>
      <c r="V91" s="9">
        <f t="shared" si="35"/>
        <v>0.266666666666667</v>
      </c>
      <c r="W91" s="50">
        <f t="shared" si="36"/>
        <v>82.11828</v>
      </c>
      <c r="X91" s="8">
        <f t="shared" si="37"/>
        <v>9</v>
      </c>
      <c r="Y91" s="9">
        <f t="shared" si="38"/>
        <v>0.3</v>
      </c>
      <c r="Z91" s="51">
        <v>11</v>
      </c>
      <c r="AA91" s="8">
        <f t="shared" si="39"/>
        <v>2</v>
      </c>
      <c r="AB91" s="6" t="s">
        <v>34</v>
      </c>
      <c r="AC91" s="8"/>
    </row>
    <row r="92" s="1" customFormat="1" spans="1:29">
      <c r="A92" s="6">
        <v>10</v>
      </c>
      <c r="B92" s="26" t="s">
        <v>37</v>
      </c>
      <c r="C92" s="45">
        <v>1120210108</v>
      </c>
      <c r="D92" s="8">
        <v>89.7955</v>
      </c>
      <c r="E92" s="8">
        <v>76.326175</v>
      </c>
      <c r="F92" s="8">
        <f t="shared" si="30"/>
        <v>4</v>
      </c>
      <c r="G92" s="9">
        <f t="shared" si="31"/>
        <v>0.133333333333333</v>
      </c>
      <c r="H92" s="17">
        <v>9</v>
      </c>
      <c r="I92" s="8">
        <f t="shared" si="32"/>
        <v>5</v>
      </c>
      <c r="J92" s="8">
        <v>0.5</v>
      </c>
      <c r="K92" s="8">
        <v>0.5</v>
      </c>
      <c r="L92" s="8">
        <v>1.68</v>
      </c>
      <c r="M92" s="8"/>
      <c r="N92" s="8"/>
      <c r="O92" s="8">
        <v>2.2</v>
      </c>
      <c r="P92" s="8"/>
      <c r="Q92" s="8"/>
      <c r="R92" s="8"/>
      <c r="S92" s="8"/>
      <c r="T92" s="8">
        <f t="shared" si="33"/>
        <v>4.88</v>
      </c>
      <c r="U92" s="8">
        <f t="shared" si="34"/>
        <v>14</v>
      </c>
      <c r="V92" s="9">
        <f t="shared" si="35"/>
        <v>0.466666666666667</v>
      </c>
      <c r="W92" s="50">
        <f t="shared" si="36"/>
        <v>81.206175</v>
      </c>
      <c r="X92" s="8">
        <f t="shared" si="37"/>
        <v>10</v>
      </c>
      <c r="Y92" s="9">
        <f t="shared" si="38"/>
        <v>0.333333333333333</v>
      </c>
      <c r="Z92" s="51">
        <v>8</v>
      </c>
      <c r="AA92" s="8">
        <f t="shared" si="39"/>
        <v>-2</v>
      </c>
      <c r="AB92" s="6" t="s">
        <v>34</v>
      </c>
      <c r="AC92" s="8"/>
    </row>
    <row r="93" s="1" customFormat="1" spans="1:29">
      <c r="A93" s="6">
        <v>11</v>
      </c>
      <c r="B93" s="6" t="s">
        <v>37</v>
      </c>
      <c r="C93" s="43">
        <v>1120220033</v>
      </c>
      <c r="D93" s="8">
        <v>88.7945</v>
      </c>
      <c r="E93" s="8">
        <v>75.475325</v>
      </c>
      <c r="F93" s="8">
        <f t="shared" si="30"/>
        <v>10</v>
      </c>
      <c r="G93" s="9">
        <f t="shared" si="31"/>
        <v>0.333333333333333</v>
      </c>
      <c r="H93" s="17">
        <v>25</v>
      </c>
      <c r="I93" s="8">
        <f t="shared" si="32"/>
        <v>15</v>
      </c>
      <c r="J93" s="8">
        <v>0.5</v>
      </c>
      <c r="K93" s="8">
        <v>0.5</v>
      </c>
      <c r="L93" s="8">
        <v>1.68</v>
      </c>
      <c r="M93" s="8">
        <v>0.3</v>
      </c>
      <c r="N93" s="8">
        <v>1.6</v>
      </c>
      <c r="O93" s="8"/>
      <c r="P93" s="8"/>
      <c r="Q93" s="8"/>
      <c r="R93" s="8"/>
      <c r="S93" s="8"/>
      <c r="T93" s="8">
        <f t="shared" si="33"/>
        <v>4.58</v>
      </c>
      <c r="U93" s="8">
        <f t="shared" si="34"/>
        <v>15</v>
      </c>
      <c r="V93" s="9">
        <f t="shared" si="35"/>
        <v>0.5</v>
      </c>
      <c r="W93" s="50">
        <f t="shared" si="36"/>
        <v>80.055325</v>
      </c>
      <c r="X93" s="8">
        <f t="shared" si="37"/>
        <v>11</v>
      </c>
      <c r="Y93" s="9">
        <f t="shared" si="38"/>
        <v>0.366666666666667</v>
      </c>
      <c r="Z93" s="51">
        <v>24</v>
      </c>
      <c r="AA93" s="8">
        <f t="shared" si="39"/>
        <v>13</v>
      </c>
      <c r="AB93" s="8"/>
      <c r="AC93" s="6" t="s">
        <v>28</v>
      </c>
    </row>
    <row r="94" s="1" customFormat="1" spans="1:29">
      <c r="A94" s="6">
        <v>12</v>
      </c>
      <c r="B94" s="26" t="s">
        <v>37</v>
      </c>
      <c r="C94" s="21">
        <v>1120220364</v>
      </c>
      <c r="D94" s="8">
        <v>85.9552</v>
      </c>
      <c r="E94" s="8">
        <v>73.06192</v>
      </c>
      <c r="F94" s="8">
        <f t="shared" si="30"/>
        <v>16</v>
      </c>
      <c r="G94" s="9">
        <f t="shared" si="31"/>
        <v>0.533333333333333</v>
      </c>
      <c r="H94" s="17">
        <v>15</v>
      </c>
      <c r="I94" s="8">
        <f t="shared" si="32"/>
        <v>-1</v>
      </c>
      <c r="J94" s="8">
        <v>0.5</v>
      </c>
      <c r="K94" s="8">
        <v>0.5</v>
      </c>
      <c r="L94" s="8">
        <v>1.68</v>
      </c>
      <c r="M94" s="8">
        <v>0.8</v>
      </c>
      <c r="N94" s="8">
        <v>2.4</v>
      </c>
      <c r="O94" s="8">
        <v>1.1</v>
      </c>
      <c r="P94" s="8"/>
      <c r="Q94" s="8"/>
      <c r="R94" s="8"/>
      <c r="S94" s="8"/>
      <c r="T94" s="8">
        <f t="shared" si="33"/>
        <v>6.98</v>
      </c>
      <c r="U94" s="8">
        <f t="shared" si="34"/>
        <v>12</v>
      </c>
      <c r="V94" s="9">
        <f t="shared" si="35"/>
        <v>0.4</v>
      </c>
      <c r="W94" s="50">
        <f t="shared" si="36"/>
        <v>80.04192</v>
      </c>
      <c r="X94" s="8">
        <f t="shared" si="37"/>
        <v>12</v>
      </c>
      <c r="Y94" s="9">
        <f t="shared" si="38"/>
        <v>0.4</v>
      </c>
      <c r="Z94" s="51">
        <v>6</v>
      </c>
      <c r="AA94" s="8">
        <f t="shared" si="39"/>
        <v>-6</v>
      </c>
      <c r="AB94" s="8"/>
      <c r="AC94" s="8"/>
    </row>
    <row r="95" s="1" customFormat="1" spans="1:29">
      <c r="A95" s="6">
        <v>13</v>
      </c>
      <c r="B95" s="6" t="s">
        <v>37</v>
      </c>
      <c r="C95" s="20">
        <v>1120220235</v>
      </c>
      <c r="D95" s="8">
        <v>89.3562</v>
      </c>
      <c r="E95" s="8">
        <v>75.95277</v>
      </c>
      <c r="F95" s="8">
        <f t="shared" si="30"/>
        <v>5</v>
      </c>
      <c r="G95" s="9">
        <f t="shared" si="31"/>
        <v>0.166666666666667</v>
      </c>
      <c r="H95" s="17">
        <v>7</v>
      </c>
      <c r="I95" s="8">
        <f t="shared" si="32"/>
        <v>2</v>
      </c>
      <c r="J95" s="8">
        <v>0.5</v>
      </c>
      <c r="K95" s="8">
        <v>0.5</v>
      </c>
      <c r="L95" s="8">
        <v>1.68</v>
      </c>
      <c r="M95" s="8"/>
      <c r="N95" s="8">
        <v>1.2</v>
      </c>
      <c r="O95" s="8"/>
      <c r="P95" s="8"/>
      <c r="Q95" s="8"/>
      <c r="R95" s="8"/>
      <c r="S95" s="8"/>
      <c r="T95" s="8">
        <f t="shared" si="33"/>
        <v>3.88</v>
      </c>
      <c r="U95" s="8">
        <f t="shared" si="34"/>
        <v>20</v>
      </c>
      <c r="V95" s="9">
        <f t="shared" si="35"/>
        <v>0.666666666666667</v>
      </c>
      <c r="W95" s="50">
        <f t="shared" si="36"/>
        <v>79.83277</v>
      </c>
      <c r="X95" s="8">
        <f t="shared" si="37"/>
        <v>13</v>
      </c>
      <c r="Y95" s="9">
        <f t="shared" si="38"/>
        <v>0.433333333333333</v>
      </c>
      <c r="Z95" s="51">
        <v>18</v>
      </c>
      <c r="AA95" s="8">
        <f t="shared" si="39"/>
        <v>5</v>
      </c>
      <c r="AB95" s="8"/>
      <c r="AC95" s="8"/>
    </row>
    <row r="96" s="1" customFormat="1" spans="1:29">
      <c r="A96" s="6">
        <v>14</v>
      </c>
      <c r="B96" s="6" t="s">
        <v>37</v>
      </c>
      <c r="C96" s="20">
        <v>1120220030</v>
      </c>
      <c r="D96" s="8">
        <v>89.2877</v>
      </c>
      <c r="E96" s="8">
        <v>75.894545</v>
      </c>
      <c r="F96" s="8">
        <f t="shared" si="30"/>
        <v>6</v>
      </c>
      <c r="G96" s="9">
        <f t="shared" si="31"/>
        <v>0.2</v>
      </c>
      <c r="H96" s="17">
        <v>6</v>
      </c>
      <c r="I96" s="8">
        <f t="shared" si="32"/>
        <v>0</v>
      </c>
      <c r="J96" s="8">
        <v>0.5</v>
      </c>
      <c r="K96" s="8">
        <v>0.5</v>
      </c>
      <c r="L96" s="8">
        <v>1.78</v>
      </c>
      <c r="M96" s="8"/>
      <c r="N96" s="8">
        <v>1.1</v>
      </c>
      <c r="O96" s="8"/>
      <c r="P96" s="8"/>
      <c r="Q96" s="8"/>
      <c r="R96" s="8"/>
      <c r="S96" s="8"/>
      <c r="T96" s="8">
        <f t="shared" si="33"/>
        <v>3.88</v>
      </c>
      <c r="U96" s="8">
        <f t="shared" si="34"/>
        <v>20</v>
      </c>
      <c r="V96" s="9">
        <f t="shared" si="35"/>
        <v>0.666666666666667</v>
      </c>
      <c r="W96" s="50">
        <f t="shared" si="36"/>
        <v>79.774545</v>
      </c>
      <c r="X96" s="8">
        <f t="shared" si="37"/>
        <v>14</v>
      </c>
      <c r="Y96" s="9">
        <f t="shared" si="38"/>
        <v>0.466666666666667</v>
      </c>
      <c r="Z96" s="51">
        <v>15</v>
      </c>
      <c r="AA96" s="8">
        <f t="shared" si="39"/>
        <v>1</v>
      </c>
      <c r="AB96" s="8"/>
      <c r="AC96" s="8"/>
    </row>
    <row r="97" s="1" customFormat="1" spans="1:29">
      <c r="A97" s="6">
        <v>15</v>
      </c>
      <c r="B97" s="26" t="s">
        <v>37</v>
      </c>
      <c r="C97" s="21">
        <v>1120220340</v>
      </c>
      <c r="D97" s="8">
        <v>88.5692</v>
      </c>
      <c r="E97" s="8">
        <v>75.28382</v>
      </c>
      <c r="F97" s="8">
        <f t="shared" si="30"/>
        <v>11</v>
      </c>
      <c r="G97" s="9">
        <f t="shared" si="31"/>
        <v>0.366666666666667</v>
      </c>
      <c r="H97" s="17">
        <v>10</v>
      </c>
      <c r="I97" s="8">
        <f t="shared" si="32"/>
        <v>-1</v>
      </c>
      <c r="J97" s="8">
        <v>0.5</v>
      </c>
      <c r="K97" s="8">
        <v>0.5</v>
      </c>
      <c r="L97" s="8">
        <v>1.68</v>
      </c>
      <c r="M97" s="8"/>
      <c r="N97" s="8">
        <v>0.85</v>
      </c>
      <c r="O97" s="8"/>
      <c r="P97" s="8"/>
      <c r="Q97" s="8"/>
      <c r="R97" s="8"/>
      <c r="S97" s="8"/>
      <c r="T97" s="8">
        <f t="shared" si="33"/>
        <v>3.53</v>
      </c>
      <c r="U97" s="8">
        <f t="shared" si="34"/>
        <v>24</v>
      </c>
      <c r="V97" s="9">
        <f t="shared" si="35"/>
        <v>0.8</v>
      </c>
      <c r="W97" s="50">
        <f t="shared" si="36"/>
        <v>78.81382</v>
      </c>
      <c r="X97" s="8">
        <f t="shared" si="37"/>
        <v>15</v>
      </c>
      <c r="Y97" s="9">
        <f t="shared" si="38"/>
        <v>0.5</v>
      </c>
      <c r="Z97" s="51">
        <v>14</v>
      </c>
      <c r="AA97" s="8">
        <f t="shared" si="39"/>
        <v>-1</v>
      </c>
      <c r="AB97" s="8"/>
      <c r="AC97" s="8"/>
    </row>
    <row r="98" s="1" customFormat="1" spans="1:29">
      <c r="A98" s="6">
        <v>16</v>
      </c>
      <c r="B98" s="6" t="s">
        <v>37</v>
      </c>
      <c r="C98" s="20">
        <v>1120220252</v>
      </c>
      <c r="D98" s="8">
        <v>85.6164</v>
      </c>
      <c r="E98" s="8">
        <v>72.77394</v>
      </c>
      <c r="F98" s="8">
        <f t="shared" si="30"/>
        <v>18</v>
      </c>
      <c r="G98" s="9">
        <f t="shared" si="31"/>
        <v>0.6</v>
      </c>
      <c r="H98" s="17">
        <v>19</v>
      </c>
      <c r="I98" s="8">
        <f t="shared" si="32"/>
        <v>1</v>
      </c>
      <c r="J98" s="8">
        <v>0.5</v>
      </c>
      <c r="K98" s="8">
        <v>0.5</v>
      </c>
      <c r="L98" s="8">
        <v>1.68</v>
      </c>
      <c r="M98" s="8"/>
      <c r="N98" s="8">
        <v>3.16</v>
      </c>
      <c r="O98" s="8"/>
      <c r="P98" s="8"/>
      <c r="Q98" s="8"/>
      <c r="R98" s="8"/>
      <c r="S98" s="8"/>
      <c r="T98" s="8">
        <f t="shared" si="33"/>
        <v>5.84</v>
      </c>
      <c r="U98" s="8">
        <f t="shared" si="34"/>
        <v>13</v>
      </c>
      <c r="V98" s="9">
        <f t="shared" si="35"/>
        <v>0.433333333333333</v>
      </c>
      <c r="W98" s="50">
        <f t="shared" si="36"/>
        <v>78.61394</v>
      </c>
      <c r="X98" s="8">
        <f t="shared" si="37"/>
        <v>16</v>
      </c>
      <c r="Y98" s="9">
        <f t="shared" si="38"/>
        <v>0.533333333333333</v>
      </c>
      <c r="Z98" s="51">
        <v>7</v>
      </c>
      <c r="AA98" s="8">
        <f t="shared" si="39"/>
        <v>-9</v>
      </c>
      <c r="AB98" s="8"/>
      <c r="AC98" s="8"/>
    </row>
    <row r="99" s="1" customFormat="1" spans="1:29">
      <c r="A99" s="6">
        <v>17</v>
      </c>
      <c r="B99" s="6" t="s">
        <v>37</v>
      </c>
      <c r="C99" s="20">
        <v>1120220250</v>
      </c>
      <c r="D99" s="8">
        <v>87.48</v>
      </c>
      <c r="E99" s="8">
        <v>74.358</v>
      </c>
      <c r="F99" s="8">
        <f t="shared" si="30"/>
        <v>12</v>
      </c>
      <c r="G99" s="9">
        <f t="shared" si="31"/>
        <v>0.4</v>
      </c>
      <c r="H99" s="17">
        <v>11</v>
      </c>
      <c r="I99" s="8">
        <f t="shared" si="32"/>
        <v>-1</v>
      </c>
      <c r="J99" s="8">
        <v>0.5</v>
      </c>
      <c r="K99" s="8">
        <v>0.5</v>
      </c>
      <c r="L99" s="8">
        <v>1.7</v>
      </c>
      <c r="M99" s="8"/>
      <c r="N99" s="8">
        <v>1</v>
      </c>
      <c r="O99" s="8"/>
      <c r="P99" s="8"/>
      <c r="Q99" s="8"/>
      <c r="R99" s="8"/>
      <c r="S99" s="8"/>
      <c r="T99" s="8">
        <f t="shared" si="33"/>
        <v>3.7</v>
      </c>
      <c r="U99" s="8">
        <f t="shared" si="34"/>
        <v>22</v>
      </c>
      <c r="V99" s="9">
        <f t="shared" si="35"/>
        <v>0.733333333333333</v>
      </c>
      <c r="W99" s="50">
        <f t="shared" si="36"/>
        <v>78.058</v>
      </c>
      <c r="X99" s="8">
        <f t="shared" si="37"/>
        <v>17</v>
      </c>
      <c r="Y99" s="9">
        <f t="shared" si="38"/>
        <v>0.566666666666667</v>
      </c>
      <c r="Z99" s="51">
        <v>16</v>
      </c>
      <c r="AA99" s="8">
        <f t="shared" si="39"/>
        <v>-1</v>
      </c>
      <c r="AB99" s="8"/>
      <c r="AC99" s="8"/>
    </row>
    <row r="100" s="1" customFormat="1" spans="1:29">
      <c r="A100" s="6">
        <v>18</v>
      </c>
      <c r="B100" s="6" t="s">
        <v>37</v>
      </c>
      <c r="C100" s="7">
        <v>1120220348</v>
      </c>
      <c r="D100" s="8">
        <v>87.3231</v>
      </c>
      <c r="E100" s="8">
        <v>74.224635</v>
      </c>
      <c r="F100" s="8">
        <f t="shared" si="30"/>
        <v>14</v>
      </c>
      <c r="G100" s="9">
        <f t="shared" si="31"/>
        <v>0.466666666666667</v>
      </c>
      <c r="H100" s="17">
        <v>12</v>
      </c>
      <c r="I100" s="8">
        <f t="shared" si="32"/>
        <v>-2</v>
      </c>
      <c r="J100" s="8">
        <v>0.5</v>
      </c>
      <c r="K100" s="8">
        <v>0.5</v>
      </c>
      <c r="L100" s="27">
        <v>1.76</v>
      </c>
      <c r="M100" s="8"/>
      <c r="N100" s="8"/>
      <c r="O100" s="8"/>
      <c r="P100" s="8"/>
      <c r="Q100" s="8"/>
      <c r="R100" s="8"/>
      <c r="S100" s="8"/>
      <c r="T100" s="8">
        <f t="shared" si="33"/>
        <v>2.76</v>
      </c>
      <c r="U100" s="8">
        <f t="shared" si="34"/>
        <v>26</v>
      </c>
      <c r="V100" s="9">
        <f t="shared" si="35"/>
        <v>0.866666666666667</v>
      </c>
      <c r="W100" s="50">
        <f t="shared" si="36"/>
        <v>76.984635</v>
      </c>
      <c r="X100" s="8">
        <f t="shared" si="37"/>
        <v>18</v>
      </c>
      <c r="Y100" s="9">
        <f t="shared" si="38"/>
        <v>0.6</v>
      </c>
      <c r="Z100" s="51">
        <v>12</v>
      </c>
      <c r="AA100" s="8">
        <f t="shared" si="39"/>
        <v>-6</v>
      </c>
      <c r="AB100" s="8"/>
      <c r="AC100" s="8"/>
    </row>
    <row r="101" s="1" customFormat="1" spans="1:29">
      <c r="A101" s="6">
        <v>19</v>
      </c>
      <c r="B101" s="6" t="s">
        <v>37</v>
      </c>
      <c r="C101" s="19">
        <v>1120220258</v>
      </c>
      <c r="D101" s="8">
        <v>80.1538</v>
      </c>
      <c r="E101" s="8">
        <v>68.13073</v>
      </c>
      <c r="F101" s="8">
        <f t="shared" si="30"/>
        <v>24</v>
      </c>
      <c r="G101" s="9">
        <f t="shared" si="31"/>
        <v>0.8</v>
      </c>
      <c r="H101" s="17">
        <v>22</v>
      </c>
      <c r="I101" s="8">
        <f t="shared" si="32"/>
        <v>-2</v>
      </c>
      <c r="J101" s="8">
        <v>0.5</v>
      </c>
      <c r="K101" s="8">
        <v>0.5</v>
      </c>
      <c r="L101" s="8">
        <v>1.7</v>
      </c>
      <c r="M101" s="8">
        <v>0.7</v>
      </c>
      <c r="N101" s="8">
        <v>1</v>
      </c>
      <c r="O101" s="8">
        <v>2.7</v>
      </c>
      <c r="P101" s="8">
        <v>1</v>
      </c>
      <c r="Q101" s="8">
        <v>0.4</v>
      </c>
      <c r="R101" s="8"/>
      <c r="S101" s="8"/>
      <c r="T101" s="8">
        <f t="shared" si="33"/>
        <v>8.5</v>
      </c>
      <c r="U101" s="8">
        <f t="shared" si="34"/>
        <v>7</v>
      </c>
      <c r="V101" s="9">
        <f t="shared" si="35"/>
        <v>0.233333333333333</v>
      </c>
      <c r="W101" s="50">
        <f t="shared" si="36"/>
        <v>76.63073</v>
      </c>
      <c r="X101" s="8">
        <f t="shared" si="37"/>
        <v>19</v>
      </c>
      <c r="Y101" s="9">
        <f t="shared" si="38"/>
        <v>0.633333333333333</v>
      </c>
      <c r="Z101" s="51">
        <v>17</v>
      </c>
      <c r="AA101" s="8">
        <f t="shared" si="39"/>
        <v>-2</v>
      </c>
      <c r="AB101" s="8"/>
      <c r="AC101" s="8"/>
    </row>
    <row r="102" s="1" customFormat="1" spans="1:29">
      <c r="A102" s="6">
        <v>20</v>
      </c>
      <c r="B102" s="6" t="s">
        <v>37</v>
      </c>
      <c r="C102" s="19">
        <v>1120220302</v>
      </c>
      <c r="D102" s="8">
        <v>81.1333</v>
      </c>
      <c r="E102" s="8">
        <v>68.963305</v>
      </c>
      <c r="F102" s="8">
        <f t="shared" si="30"/>
        <v>21</v>
      </c>
      <c r="G102" s="9">
        <f t="shared" si="31"/>
        <v>0.7</v>
      </c>
      <c r="H102" s="17">
        <v>24</v>
      </c>
      <c r="I102" s="8">
        <f t="shared" si="32"/>
        <v>3</v>
      </c>
      <c r="J102" s="8">
        <v>0.5</v>
      </c>
      <c r="K102" s="8">
        <v>0.5</v>
      </c>
      <c r="L102" s="8">
        <v>1.7</v>
      </c>
      <c r="M102" s="8">
        <v>0.3</v>
      </c>
      <c r="N102" s="8">
        <v>1.4</v>
      </c>
      <c r="O102" s="8">
        <v>2.7</v>
      </c>
      <c r="P102" s="8"/>
      <c r="Q102" s="8">
        <v>0.4</v>
      </c>
      <c r="R102" s="8"/>
      <c r="S102" s="8"/>
      <c r="T102" s="8">
        <f t="shared" si="33"/>
        <v>7.5</v>
      </c>
      <c r="U102" s="8">
        <f t="shared" si="34"/>
        <v>11</v>
      </c>
      <c r="V102" s="9">
        <f t="shared" si="35"/>
        <v>0.366666666666667</v>
      </c>
      <c r="W102" s="50">
        <f t="shared" si="36"/>
        <v>76.463305</v>
      </c>
      <c r="X102" s="8">
        <f t="shared" si="37"/>
        <v>20</v>
      </c>
      <c r="Y102" s="9">
        <f t="shared" si="38"/>
        <v>0.666666666666667</v>
      </c>
      <c r="Z102" s="51">
        <v>26</v>
      </c>
      <c r="AA102" s="8">
        <f t="shared" si="39"/>
        <v>6</v>
      </c>
      <c r="AB102" s="8"/>
      <c r="AC102" s="8"/>
    </row>
    <row r="103" s="1" customFormat="1" spans="1:29">
      <c r="A103" s="6">
        <v>21</v>
      </c>
      <c r="B103" s="6" t="s">
        <v>37</v>
      </c>
      <c r="C103" s="19">
        <v>1120220257</v>
      </c>
      <c r="D103" s="8">
        <v>84.8769</v>
      </c>
      <c r="E103" s="8">
        <v>72.145365</v>
      </c>
      <c r="F103" s="8">
        <f t="shared" si="30"/>
        <v>19</v>
      </c>
      <c r="G103" s="9">
        <f t="shared" si="31"/>
        <v>0.633333333333333</v>
      </c>
      <c r="H103" s="17">
        <v>18</v>
      </c>
      <c r="I103" s="8">
        <f t="shared" si="32"/>
        <v>-1</v>
      </c>
      <c r="J103" s="8">
        <v>0.5</v>
      </c>
      <c r="K103" s="8">
        <v>0.5</v>
      </c>
      <c r="L103" s="8">
        <v>1.68</v>
      </c>
      <c r="M103" s="8"/>
      <c r="N103" s="8"/>
      <c r="O103" s="8"/>
      <c r="P103" s="8"/>
      <c r="Q103" s="8"/>
      <c r="R103" s="8"/>
      <c r="S103" s="8"/>
      <c r="T103" s="8">
        <f t="shared" si="33"/>
        <v>2.68</v>
      </c>
      <c r="U103" s="8">
        <f t="shared" si="34"/>
        <v>27</v>
      </c>
      <c r="V103" s="9">
        <f t="shared" si="35"/>
        <v>0.9</v>
      </c>
      <c r="W103" s="50">
        <f t="shared" si="36"/>
        <v>74.825365</v>
      </c>
      <c r="X103" s="8">
        <f t="shared" si="37"/>
        <v>21</v>
      </c>
      <c r="Y103" s="9">
        <f t="shared" si="38"/>
        <v>0.7</v>
      </c>
      <c r="Z103" s="51">
        <v>22</v>
      </c>
      <c r="AA103" s="8">
        <f t="shared" si="39"/>
        <v>1</v>
      </c>
      <c r="AB103" s="8"/>
      <c r="AC103" s="8"/>
    </row>
    <row r="104" s="1" customFormat="1" spans="1:29">
      <c r="A104" s="6">
        <v>22</v>
      </c>
      <c r="B104" s="26" t="s">
        <v>37</v>
      </c>
      <c r="C104" s="21">
        <v>1120210284</v>
      </c>
      <c r="D104" s="8">
        <v>82.3623</v>
      </c>
      <c r="E104" s="8">
        <v>70.007955</v>
      </c>
      <c r="F104" s="8">
        <f t="shared" si="30"/>
        <v>20</v>
      </c>
      <c r="G104" s="9">
        <f t="shared" si="31"/>
        <v>0.666666666666667</v>
      </c>
      <c r="H104" s="17">
        <v>27</v>
      </c>
      <c r="I104" s="8">
        <f t="shared" si="32"/>
        <v>7</v>
      </c>
      <c r="J104" s="8">
        <v>0.5</v>
      </c>
      <c r="K104" s="8">
        <v>0.5</v>
      </c>
      <c r="L104" s="8">
        <v>1.68</v>
      </c>
      <c r="M104" s="8"/>
      <c r="N104" s="8"/>
      <c r="O104" s="8"/>
      <c r="P104" s="8"/>
      <c r="Q104" s="8"/>
      <c r="R104" s="8"/>
      <c r="S104" s="8"/>
      <c r="T104" s="8">
        <f t="shared" si="33"/>
        <v>2.68</v>
      </c>
      <c r="U104" s="8">
        <f t="shared" si="34"/>
        <v>27</v>
      </c>
      <c r="V104" s="9">
        <f t="shared" si="35"/>
        <v>0.9</v>
      </c>
      <c r="W104" s="50">
        <f t="shared" si="36"/>
        <v>72.687955</v>
      </c>
      <c r="X104" s="8">
        <f t="shared" si="37"/>
        <v>22</v>
      </c>
      <c r="Y104" s="9">
        <f t="shared" si="38"/>
        <v>0.733333333333333</v>
      </c>
      <c r="Z104" s="51">
        <v>28</v>
      </c>
      <c r="AA104" s="8">
        <f t="shared" si="39"/>
        <v>6</v>
      </c>
      <c r="AB104" s="8"/>
      <c r="AC104" s="8"/>
    </row>
    <row r="105" s="1" customFormat="1" spans="1:29">
      <c r="A105" s="6">
        <v>23</v>
      </c>
      <c r="B105" s="6" t="s">
        <v>37</v>
      </c>
      <c r="C105" s="19">
        <v>1120221660</v>
      </c>
      <c r="D105" s="8">
        <v>80.274</v>
      </c>
      <c r="E105" s="8">
        <v>68.2329</v>
      </c>
      <c r="F105" s="8">
        <f t="shared" si="30"/>
        <v>23</v>
      </c>
      <c r="G105" s="9">
        <f t="shared" si="31"/>
        <v>0.766666666666667</v>
      </c>
      <c r="H105" s="17">
        <v>21</v>
      </c>
      <c r="I105" s="8">
        <f t="shared" si="32"/>
        <v>-2</v>
      </c>
      <c r="J105" s="8">
        <v>0.5</v>
      </c>
      <c r="K105" s="8">
        <v>0.5</v>
      </c>
      <c r="L105" s="8">
        <v>1.7</v>
      </c>
      <c r="M105" s="8"/>
      <c r="N105" s="8">
        <v>1</v>
      </c>
      <c r="O105" s="8"/>
      <c r="P105" s="8"/>
      <c r="Q105" s="8">
        <v>0.4</v>
      </c>
      <c r="R105" s="8"/>
      <c r="S105" s="8"/>
      <c r="T105" s="8">
        <f t="shared" si="33"/>
        <v>4.1</v>
      </c>
      <c r="U105" s="8">
        <f t="shared" si="34"/>
        <v>19</v>
      </c>
      <c r="V105" s="9">
        <f t="shared" si="35"/>
        <v>0.633333333333333</v>
      </c>
      <c r="W105" s="50">
        <f t="shared" si="36"/>
        <v>72.3329</v>
      </c>
      <c r="X105" s="8">
        <f t="shared" si="37"/>
        <v>23</v>
      </c>
      <c r="Y105" s="9">
        <f t="shared" si="38"/>
        <v>0.766666666666667</v>
      </c>
      <c r="Z105" s="51">
        <v>25</v>
      </c>
      <c r="AA105" s="8">
        <f t="shared" si="39"/>
        <v>2</v>
      </c>
      <c r="AB105" s="8"/>
      <c r="AC105" s="8"/>
    </row>
    <row r="106" s="1" customFormat="1" spans="1:29">
      <c r="A106" s="6">
        <v>24</v>
      </c>
      <c r="B106" s="26" t="s">
        <v>37</v>
      </c>
      <c r="C106" s="21">
        <v>1120220365</v>
      </c>
      <c r="D106" s="8">
        <v>79.8923</v>
      </c>
      <c r="E106" s="8">
        <v>67.908455</v>
      </c>
      <c r="F106" s="8">
        <f t="shared" si="30"/>
        <v>26</v>
      </c>
      <c r="G106" s="9">
        <f t="shared" si="31"/>
        <v>0.866666666666667</v>
      </c>
      <c r="H106" s="17">
        <v>20</v>
      </c>
      <c r="I106" s="8">
        <f t="shared" si="32"/>
        <v>-6</v>
      </c>
      <c r="J106" s="8">
        <v>0.5</v>
      </c>
      <c r="K106" s="8">
        <v>0.5</v>
      </c>
      <c r="L106" s="8">
        <v>1.66</v>
      </c>
      <c r="M106" s="8"/>
      <c r="N106" s="8">
        <v>1.5</v>
      </c>
      <c r="O106" s="8"/>
      <c r="P106" s="8"/>
      <c r="Q106" s="8"/>
      <c r="R106" s="8"/>
      <c r="S106" s="8"/>
      <c r="T106" s="8">
        <f t="shared" si="33"/>
        <v>4.16</v>
      </c>
      <c r="U106" s="8">
        <f t="shared" si="34"/>
        <v>18</v>
      </c>
      <c r="V106" s="9">
        <f t="shared" si="35"/>
        <v>0.6</v>
      </c>
      <c r="W106" s="50">
        <f t="shared" si="36"/>
        <v>72.068455</v>
      </c>
      <c r="X106" s="8">
        <f t="shared" si="37"/>
        <v>24</v>
      </c>
      <c r="Y106" s="9">
        <f t="shared" si="38"/>
        <v>0.8</v>
      </c>
      <c r="Z106" s="51">
        <v>19</v>
      </c>
      <c r="AA106" s="8">
        <f t="shared" si="39"/>
        <v>-5</v>
      </c>
      <c r="AB106" s="8"/>
      <c r="AC106" s="8"/>
    </row>
    <row r="107" s="1" customFormat="1" spans="1:29">
      <c r="A107" s="6">
        <v>25</v>
      </c>
      <c r="B107" s="6" t="s">
        <v>37</v>
      </c>
      <c r="C107" s="20">
        <v>1120220031</v>
      </c>
      <c r="D107" s="8">
        <v>79.9041</v>
      </c>
      <c r="E107" s="8">
        <v>67.918485</v>
      </c>
      <c r="F107" s="8">
        <f t="shared" si="30"/>
        <v>25</v>
      </c>
      <c r="G107" s="9">
        <f t="shared" si="31"/>
        <v>0.833333333333333</v>
      </c>
      <c r="H107" s="17">
        <v>29</v>
      </c>
      <c r="I107" s="8">
        <f t="shared" si="32"/>
        <v>4</v>
      </c>
      <c r="J107" s="8">
        <v>0.5</v>
      </c>
      <c r="K107" s="8">
        <v>0.5</v>
      </c>
      <c r="L107" s="8">
        <v>1.68</v>
      </c>
      <c r="M107" s="8"/>
      <c r="N107" s="8">
        <v>1</v>
      </c>
      <c r="O107" s="8"/>
      <c r="P107" s="8"/>
      <c r="Q107" s="8"/>
      <c r="R107" s="8"/>
      <c r="S107" s="8">
        <v>3</v>
      </c>
      <c r="T107" s="8">
        <f t="shared" si="33"/>
        <v>3.68</v>
      </c>
      <c r="U107" s="8">
        <f t="shared" si="34"/>
        <v>23</v>
      </c>
      <c r="V107" s="9">
        <f t="shared" si="35"/>
        <v>0.766666666666667</v>
      </c>
      <c r="W107" s="50">
        <f t="shared" si="36"/>
        <v>71.598485</v>
      </c>
      <c r="X107" s="8">
        <f t="shared" si="37"/>
        <v>25</v>
      </c>
      <c r="Y107" s="9">
        <f t="shared" si="38"/>
        <v>0.833333333333333</v>
      </c>
      <c r="Z107" s="51">
        <v>29</v>
      </c>
      <c r="AA107" s="8">
        <f t="shared" si="39"/>
        <v>4</v>
      </c>
      <c r="AB107" s="8"/>
      <c r="AC107" s="8"/>
    </row>
    <row r="108" s="1" customFormat="1" spans="1:29">
      <c r="A108" s="6">
        <v>26</v>
      </c>
      <c r="B108" s="26" t="s">
        <v>37</v>
      </c>
      <c r="C108" s="21">
        <v>1120220338</v>
      </c>
      <c r="D108" s="8">
        <v>80.6418</v>
      </c>
      <c r="E108" s="8">
        <v>68.54553</v>
      </c>
      <c r="F108" s="8">
        <f t="shared" si="30"/>
        <v>22</v>
      </c>
      <c r="G108" s="9">
        <f t="shared" si="31"/>
        <v>0.733333333333333</v>
      </c>
      <c r="H108" s="17">
        <v>30</v>
      </c>
      <c r="I108" s="8">
        <f t="shared" si="32"/>
        <v>8</v>
      </c>
      <c r="J108" s="8">
        <v>0.5</v>
      </c>
      <c r="K108" s="8">
        <v>0.5</v>
      </c>
      <c r="L108" s="8">
        <v>1.66</v>
      </c>
      <c r="M108" s="8"/>
      <c r="N108" s="8"/>
      <c r="O108" s="8"/>
      <c r="P108" s="8"/>
      <c r="Q108" s="8"/>
      <c r="R108" s="8"/>
      <c r="S108" s="8"/>
      <c r="T108" s="8">
        <f t="shared" si="33"/>
        <v>2.66</v>
      </c>
      <c r="U108" s="8">
        <f t="shared" si="34"/>
        <v>29</v>
      </c>
      <c r="V108" s="9">
        <f t="shared" si="35"/>
        <v>0.966666666666667</v>
      </c>
      <c r="W108" s="50">
        <f t="shared" si="36"/>
        <v>71.20553</v>
      </c>
      <c r="X108" s="8">
        <f t="shared" si="37"/>
        <v>26</v>
      </c>
      <c r="Y108" s="9">
        <f t="shared" si="38"/>
        <v>0.866666666666667</v>
      </c>
      <c r="Z108" s="51">
        <v>30</v>
      </c>
      <c r="AA108" s="8">
        <f t="shared" si="39"/>
        <v>4</v>
      </c>
      <c r="AB108" s="8"/>
      <c r="AC108" s="8"/>
    </row>
    <row r="109" s="1" customFormat="1" spans="1:29">
      <c r="A109" s="6">
        <v>27</v>
      </c>
      <c r="B109" s="26" t="s">
        <v>37</v>
      </c>
      <c r="C109" s="21">
        <v>1120220463</v>
      </c>
      <c r="D109" s="8">
        <v>77.5077</v>
      </c>
      <c r="E109" s="8">
        <v>65.881545</v>
      </c>
      <c r="F109" s="8">
        <f t="shared" si="30"/>
        <v>29</v>
      </c>
      <c r="G109" s="9">
        <f t="shared" si="31"/>
        <v>0.966666666666667</v>
      </c>
      <c r="H109" s="17">
        <v>26</v>
      </c>
      <c r="I109" s="8">
        <f t="shared" si="32"/>
        <v>-3</v>
      </c>
      <c r="J109" s="8">
        <v>0.5</v>
      </c>
      <c r="K109" s="8">
        <v>0.5</v>
      </c>
      <c r="L109" s="8">
        <v>1.68</v>
      </c>
      <c r="M109" s="35">
        <v>0.8</v>
      </c>
      <c r="N109" s="8">
        <v>1</v>
      </c>
      <c r="O109" s="8"/>
      <c r="P109" s="8"/>
      <c r="Q109" s="8"/>
      <c r="R109" s="8"/>
      <c r="S109" s="8"/>
      <c r="T109" s="8">
        <f t="shared" si="33"/>
        <v>4.48</v>
      </c>
      <c r="U109" s="8">
        <f t="shared" si="34"/>
        <v>16</v>
      </c>
      <c r="V109" s="9">
        <f t="shared" si="35"/>
        <v>0.533333333333333</v>
      </c>
      <c r="W109" s="50">
        <f t="shared" si="36"/>
        <v>70.361545</v>
      </c>
      <c r="X109" s="8">
        <f t="shared" si="37"/>
        <v>27</v>
      </c>
      <c r="Y109" s="9">
        <f t="shared" si="38"/>
        <v>0.9</v>
      </c>
      <c r="Z109" s="51">
        <v>21</v>
      </c>
      <c r="AA109" s="8">
        <f t="shared" si="39"/>
        <v>-6</v>
      </c>
      <c r="AB109" s="8"/>
      <c r="AC109" s="8"/>
    </row>
    <row r="110" s="1" customFormat="1" spans="1:29">
      <c r="A110" s="6">
        <v>28</v>
      </c>
      <c r="B110" s="6" t="s">
        <v>37</v>
      </c>
      <c r="C110" s="20">
        <v>1120220032</v>
      </c>
      <c r="D110" s="27">
        <v>76.8462</v>
      </c>
      <c r="E110" s="27">
        <v>65.31927</v>
      </c>
      <c r="F110" s="8">
        <f t="shared" si="30"/>
        <v>30</v>
      </c>
      <c r="G110" s="9">
        <f t="shared" si="31"/>
        <v>1</v>
      </c>
      <c r="H110" s="17">
        <v>23</v>
      </c>
      <c r="I110" s="8">
        <f t="shared" si="32"/>
        <v>-7</v>
      </c>
      <c r="J110" s="8">
        <v>0.5</v>
      </c>
      <c r="K110" s="49">
        <v>0.5</v>
      </c>
      <c r="L110" s="8">
        <v>1.68</v>
      </c>
      <c r="M110" s="8">
        <v>0.8</v>
      </c>
      <c r="N110" s="8">
        <v>1</v>
      </c>
      <c r="O110" s="8"/>
      <c r="P110" s="8"/>
      <c r="Q110" s="8"/>
      <c r="R110" s="8"/>
      <c r="S110" s="8"/>
      <c r="T110" s="8">
        <f t="shared" si="33"/>
        <v>4.48</v>
      </c>
      <c r="U110" s="8">
        <f t="shared" si="34"/>
        <v>16</v>
      </c>
      <c r="V110" s="9">
        <f t="shared" si="35"/>
        <v>0.533333333333333</v>
      </c>
      <c r="W110" s="50">
        <f t="shared" si="36"/>
        <v>69.79927</v>
      </c>
      <c r="X110" s="8">
        <f t="shared" si="37"/>
        <v>28</v>
      </c>
      <c r="Y110" s="9">
        <f t="shared" si="38"/>
        <v>0.933333333333333</v>
      </c>
      <c r="Z110" s="51">
        <v>23</v>
      </c>
      <c r="AA110" s="8">
        <f t="shared" si="39"/>
        <v>-5</v>
      </c>
      <c r="AB110" s="8"/>
      <c r="AC110" s="8"/>
    </row>
    <row r="111" s="1" customFormat="1" spans="1:29">
      <c r="A111" s="6">
        <v>29</v>
      </c>
      <c r="B111" s="6" t="s">
        <v>37</v>
      </c>
      <c r="C111" s="19">
        <v>1120220301</v>
      </c>
      <c r="D111" s="8">
        <v>77.7077</v>
      </c>
      <c r="E111" s="8">
        <v>66.051545</v>
      </c>
      <c r="F111" s="8">
        <f t="shared" si="30"/>
        <v>27</v>
      </c>
      <c r="G111" s="9">
        <f t="shared" si="31"/>
        <v>0.9</v>
      </c>
      <c r="H111" s="17">
        <v>28</v>
      </c>
      <c r="I111" s="8">
        <f t="shared" si="32"/>
        <v>1</v>
      </c>
      <c r="J111" s="8">
        <v>0.5</v>
      </c>
      <c r="K111" s="49">
        <v>0.5</v>
      </c>
      <c r="L111" s="8">
        <v>1.7</v>
      </c>
      <c r="M111" s="8">
        <v>0.4</v>
      </c>
      <c r="N111" s="8"/>
      <c r="O111" s="8"/>
      <c r="P111" s="8"/>
      <c r="Q111" s="8"/>
      <c r="R111" s="8"/>
      <c r="S111" s="8"/>
      <c r="T111" s="8">
        <f t="shared" si="33"/>
        <v>3.1</v>
      </c>
      <c r="U111" s="8">
        <f t="shared" si="34"/>
        <v>25</v>
      </c>
      <c r="V111" s="9">
        <f t="shared" si="35"/>
        <v>0.833333333333333</v>
      </c>
      <c r="W111" s="50">
        <f t="shared" si="36"/>
        <v>69.151545</v>
      </c>
      <c r="X111" s="8">
        <f t="shared" si="37"/>
        <v>29</v>
      </c>
      <c r="Y111" s="9">
        <f t="shared" si="38"/>
        <v>0.966666666666667</v>
      </c>
      <c r="Z111" s="51">
        <v>27</v>
      </c>
      <c r="AA111" s="8">
        <f t="shared" si="39"/>
        <v>-2</v>
      </c>
      <c r="AB111" s="8"/>
      <c r="AC111" s="8"/>
    </row>
    <row r="112" s="1" customFormat="1" spans="1:29">
      <c r="A112" s="6">
        <v>30</v>
      </c>
      <c r="B112" s="6" t="s">
        <v>37</v>
      </c>
      <c r="C112" s="46">
        <v>1120202393</v>
      </c>
      <c r="D112" s="8">
        <v>77.5082</v>
      </c>
      <c r="E112" s="8">
        <v>65.88197</v>
      </c>
      <c r="F112" s="8">
        <f t="shared" si="30"/>
        <v>28</v>
      </c>
      <c r="G112" s="9">
        <f t="shared" si="31"/>
        <v>0.933333333333333</v>
      </c>
      <c r="H112" s="17">
        <v>14</v>
      </c>
      <c r="I112" s="8">
        <f t="shared" si="32"/>
        <v>-14</v>
      </c>
      <c r="J112" s="8">
        <v>0.5</v>
      </c>
      <c r="K112" s="8">
        <v>0.5</v>
      </c>
      <c r="L112" s="8">
        <v>1.66</v>
      </c>
      <c r="M112" s="8"/>
      <c r="N112" s="8"/>
      <c r="O112" s="8"/>
      <c r="P112" s="8"/>
      <c r="Q112" s="8"/>
      <c r="R112" s="8"/>
      <c r="S112" s="8"/>
      <c r="T112" s="8">
        <f t="shared" si="33"/>
        <v>2.66</v>
      </c>
      <c r="U112" s="8">
        <f t="shared" si="34"/>
        <v>29</v>
      </c>
      <c r="V112" s="9">
        <f t="shared" si="35"/>
        <v>0.966666666666667</v>
      </c>
      <c r="W112" s="50">
        <f t="shared" si="36"/>
        <v>68.54197</v>
      </c>
      <c r="X112" s="8">
        <f t="shared" si="37"/>
        <v>30</v>
      </c>
      <c r="Y112" s="9">
        <f t="shared" si="38"/>
        <v>1</v>
      </c>
      <c r="Z112" s="51">
        <v>20</v>
      </c>
      <c r="AA112" s="8">
        <f t="shared" si="39"/>
        <v>-10</v>
      </c>
      <c r="AB112" s="8"/>
      <c r="AC112" s="8"/>
    </row>
    <row r="113" s="1" customFormat="1"/>
    <row r="114" s="1" customFormat="1"/>
    <row r="115" s="1" customFormat="1" ht="21" spans="1:29">
      <c r="A115" s="2" t="s">
        <v>0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="1" customFormat="1" spans="1:29">
      <c r="A116" s="12" t="s">
        <v>1</v>
      </c>
      <c r="B116" s="12" t="s">
        <v>2</v>
      </c>
      <c r="C116" s="13" t="s">
        <v>3</v>
      </c>
      <c r="D116" s="12" t="s">
        <v>4</v>
      </c>
      <c r="E116" s="12" t="s">
        <v>5</v>
      </c>
      <c r="F116" s="12" t="s">
        <v>6</v>
      </c>
      <c r="G116" s="12" t="s">
        <v>7</v>
      </c>
      <c r="H116" s="12" t="s">
        <v>8</v>
      </c>
      <c r="I116" s="12" t="s">
        <v>9</v>
      </c>
      <c r="J116" s="28" t="s">
        <v>10</v>
      </c>
      <c r="K116" s="29"/>
      <c r="L116" s="12" t="s">
        <v>11</v>
      </c>
      <c r="M116" s="12" t="s">
        <v>12</v>
      </c>
      <c r="N116" s="12" t="s">
        <v>13</v>
      </c>
      <c r="O116" s="12" t="s">
        <v>14</v>
      </c>
      <c r="P116" s="12" t="s">
        <v>15</v>
      </c>
      <c r="Q116" s="12" t="s">
        <v>16</v>
      </c>
      <c r="R116" s="12" t="s">
        <v>17</v>
      </c>
      <c r="S116" s="12" t="s">
        <v>18</v>
      </c>
      <c r="T116" s="12" t="s">
        <v>19</v>
      </c>
      <c r="U116" s="12" t="s">
        <v>20</v>
      </c>
      <c r="V116" s="12" t="s">
        <v>21</v>
      </c>
      <c r="W116" s="12" t="s">
        <v>22</v>
      </c>
      <c r="X116" s="12" t="s">
        <v>23</v>
      </c>
      <c r="Y116" s="12" t="s">
        <v>24</v>
      </c>
      <c r="Z116" s="12" t="s">
        <v>25</v>
      </c>
      <c r="AA116" s="12" t="s">
        <v>26</v>
      </c>
      <c r="AB116" s="12" t="s">
        <v>27</v>
      </c>
      <c r="AC116" s="40" t="s">
        <v>28</v>
      </c>
    </row>
    <row r="117" s="1" customFormat="1" ht="39" spans="1:29">
      <c r="A117" s="14"/>
      <c r="B117" s="14"/>
      <c r="C117" s="15"/>
      <c r="D117" s="14"/>
      <c r="E117" s="14"/>
      <c r="F117" s="14"/>
      <c r="G117" s="14"/>
      <c r="H117" s="14"/>
      <c r="I117" s="14"/>
      <c r="J117" s="3" t="s">
        <v>29</v>
      </c>
      <c r="K117" s="3" t="s">
        <v>30</v>
      </c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41"/>
    </row>
    <row r="118" s="1" customFormat="1" spans="1:29">
      <c r="A118" s="6">
        <v>1</v>
      </c>
      <c r="B118" s="26" t="s">
        <v>38</v>
      </c>
      <c r="C118" s="21">
        <v>1120220353</v>
      </c>
      <c r="D118" s="8">
        <v>93.2329</v>
      </c>
      <c r="E118" s="8">
        <v>79.247965</v>
      </c>
      <c r="F118" s="8">
        <f t="shared" ref="F118:F126" si="40">RANK(E118,$E$118:$E$126)</f>
        <v>1</v>
      </c>
      <c r="G118" s="9">
        <f t="shared" ref="G118:G126" si="41">F118/9</f>
        <v>0.111111111111111</v>
      </c>
      <c r="H118" s="47">
        <v>2</v>
      </c>
      <c r="I118" s="8">
        <f t="shared" ref="I118:I126" si="42">H118-F118</f>
        <v>1</v>
      </c>
      <c r="J118" s="8">
        <v>0.5</v>
      </c>
      <c r="K118" s="8">
        <v>0.5</v>
      </c>
      <c r="L118" s="8">
        <v>1.68</v>
      </c>
      <c r="M118" s="8">
        <v>1.5</v>
      </c>
      <c r="N118" s="8">
        <v>3.86</v>
      </c>
      <c r="O118" s="8">
        <v>4</v>
      </c>
      <c r="P118" s="8">
        <v>0.2</v>
      </c>
      <c r="Q118" s="8">
        <v>0</v>
      </c>
      <c r="R118" s="8"/>
      <c r="S118" s="8"/>
      <c r="T118" s="8">
        <f t="shared" ref="T118:T126" si="43">Q118+R118+P118+O118+N118+M118+L118+K118+J118</f>
        <v>12.24</v>
      </c>
      <c r="U118" s="8">
        <f t="shared" ref="U118:U126" si="44">RANK(T118,$T$118:$T$126)</f>
        <v>2</v>
      </c>
      <c r="V118" s="9">
        <f t="shared" ref="V118:V126" si="45">U118/9</f>
        <v>0.222222222222222</v>
      </c>
      <c r="W118" s="8">
        <f t="shared" ref="W118:W126" si="46">T118+E118</f>
        <v>91.487965</v>
      </c>
      <c r="X118" s="8">
        <f t="shared" ref="X118:X126" si="47">RANK(W118,$W$118:$W$126)</f>
        <v>1</v>
      </c>
      <c r="Y118" s="9">
        <f t="shared" ref="Y118:Y126" si="48">X118/9</f>
        <v>0.111111111111111</v>
      </c>
      <c r="Z118" s="51">
        <v>2</v>
      </c>
      <c r="AA118" s="8">
        <f t="shared" ref="AA118:AA126" si="49">Z118-X118</f>
        <v>1</v>
      </c>
      <c r="AB118" s="6" t="s">
        <v>32</v>
      </c>
      <c r="AC118" s="8"/>
    </row>
    <row r="119" s="1" customFormat="1" spans="1:29">
      <c r="A119" s="6">
        <v>2</v>
      </c>
      <c r="B119" s="26" t="s">
        <v>38</v>
      </c>
      <c r="C119" s="21">
        <v>1120220347</v>
      </c>
      <c r="D119" s="8">
        <v>92</v>
      </c>
      <c r="E119" s="8">
        <v>78.2</v>
      </c>
      <c r="F119" s="8">
        <f t="shared" si="40"/>
        <v>2</v>
      </c>
      <c r="G119" s="9">
        <f t="shared" si="41"/>
        <v>0.222222222222222</v>
      </c>
      <c r="H119" s="47">
        <v>1</v>
      </c>
      <c r="I119" s="8">
        <f t="shared" si="42"/>
        <v>-1</v>
      </c>
      <c r="J119" s="8">
        <v>0.5</v>
      </c>
      <c r="K119" s="8">
        <v>0.5</v>
      </c>
      <c r="L119" s="8">
        <v>1.68</v>
      </c>
      <c r="M119" s="8">
        <v>1.5</v>
      </c>
      <c r="N119" s="8">
        <v>3.9</v>
      </c>
      <c r="O119" s="8">
        <v>4</v>
      </c>
      <c r="P119" s="8">
        <v>0.2</v>
      </c>
      <c r="Q119" s="8">
        <v>0</v>
      </c>
      <c r="R119" s="8"/>
      <c r="S119" s="8"/>
      <c r="T119" s="8">
        <f t="shared" si="43"/>
        <v>12.28</v>
      </c>
      <c r="U119" s="8">
        <f t="shared" si="44"/>
        <v>1</v>
      </c>
      <c r="V119" s="9">
        <f t="shared" si="45"/>
        <v>0.111111111111111</v>
      </c>
      <c r="W119" s="8">
        <f t="shared" si="46"/>
        <v>90.48</v>
      </c>
      <c r="X119" s="8">
        <f t="shared" si="47"/>
        <v>2</v>
      </c>
      <c r="Y119" s="9">
        <f t="shared" si="48"/>
        <v>0.222222222222222</v>
      </c>
      <c r="Z119" s="51">
        <v>1</v>
      </c>
      <c r="AA119" s="8">
        <f t="shared" si="49"/>
        <v>-1</v>
      </c>
      <c r="AB119" s="6" t="s">
        <v>33</v>
      </c>
      <c r="AC119" s="8"/>
    </row>
    <row r="120" s="1" customFormat="1" spans="1:29">
      <c r="A120" s="6">
        <v>3</v>
      </c>
      <c r="B120" s="26" t="s">
        <v>38</v>
      </c>
      <c r="C120" s="21">
        <v>1120220330</v>
      </c>
      <c r="D120" s="8">
        <v>89.0548</v>
      </c>
      <c r="E120" s="8">
        <v>75.69658</v>
      </c>
      <c r="F120" s="8">
        <f t="shared" si="40"/>
        <v>5</v>
      </c>
      <c r="G120" s="9">
        <f t="shared" si="41"/>
        <v>0.555555555555556</v>
      </c>
      <c r="H120" s="47">
        <v>6</v>
      </c>
      <c r="I120" s="8">
        <f t="shared" si="42"/>
        <v>1</v>
      </c>
      <c r="J120" s="8">
        <v>0.5</v>
      </c>
      <c r="K120" s="8">
        <v>0.5</v>
      </c>
      <c r="L120" s="8">
        <v>1.7</v>
      </c>
      <c r="M120" s="8">
        <v>1.1</v>
      </c>
      <c r="N120" s="8">
        <v>3.38</v>
      </c>
      <c r="O120" s="8">
        <v>4</v>
      </c>
      <c r="P120" s="8">
        <v>0.2</v>
      </c>
      <c r="Q120" s="8">
        <v>0</v>
      </c>
      <c r="R120" s="8"/>
      <c r="S120" s="8"/>
      <c r="T120" s="8">
        <f t="shared" si="43"/>
        <v>11.38</v>
      </c>
      <c r="U120" s="8">
        <f t="shared" si="44"/>
        <v>3</v>
      </c>
      <c r="V120" s="9">
        <f t="shared" si="45"/>
        <v>0.333333333333333</v>
      </c>
      <c r="W120" s="8">
        <f t="shared" si="46"/>
        <v>87.07658</v>
      </c>
      <c r="X120" s="8">
        <f t="shared" si="47"/>
        <v>3</v>
      </c>
      <c r="Y120" s="9">
        <f t="shared" si="48"/>
        <v>0.333333333333333</v>
      </c>
      <c r="Z120" s="51">
        <v>3</v>
      </c>
      <c r="AA120" s="8">
        <f t="shared" si="49"/>
        <v>0</v>
      </c>
      <c r="AB120" s="6" t="s">
        <v>34</v>
      </c>
      <c r="AC120" s="8"/>
    </row>
    <row r="121" s="1" customFormat="1" spans="1:29">
      <c r="A121" s="6">
        <v>4</v>
      </c>
      <c r="B121" s="26" t="s">
        <v>38</v>
      </c>
      <c r="C121" s="21">
        <v>1120220354</v>
      </c>
      <c r="D121" s="8">
        <v>90.2055</v>
      </c>
      <c r="E121" s="8">
        <v>76.674675</v>
      </c>
      <c r="F121" s="8">
        <f t="shared" si="40"/>
        <v>3</v>
      </c>
      <c r="G121" s="9">
        <f t="shared" si="41"/>
        <v>0.333333333333333</v>
      </c>
      <c r="H121" s="47">
        <v>3</v>
      </c>
      <c r="I121" s="8">
        <f t="shared" si="42"/>
        <v>0</v>
      </c>
      <c r="J121" s="8">
        <v>0.5</v>
      </c>
      <c r="K121" s="8">
        <v>0.5</v>
      </c>
      <c r="L121" s="8">
        <v>1.7</v>
      </c>
      <c r="M121" s="8">
        <v>0.4</v>
      </c>
      <c r="N121" s="8">
        <v>1.86</v>
      </c>
      <c r="O121" s="8">
        <v>4</v>
      </c>
      <c r="P121" s="8">
        <v>0.2</v>
      </c>
      <c r="Q121" s="8">
        <v>0</v>
      </c>
      <c r="R121" s="8"/>
      <c r="S121" s="8"/>
      <c r="T121" s="8">
        <f t="shared" si="43"/>
        <v>9.16</v>
      </c>
      <c r="U121" s="8">
        <f t="shared" si="44"/>
        <v>4</v>
      </c>
      <c r="V121" s="9">
        <f t="shared" si="45"/>
        <v>0.444444444444444</v>
      </c>
      <c r="W121" s="8">
        <f t="shared" si="46"/>
        <v>85.834675</v>
      </c>
      <c r="X121" s="8">
        <f t="shared" si="47"/>
        <v>4</v>
      </c>
      <c r="Y121" s="9">
        <f t="shared" si="48"/>
        <v>0.444444444444444</v>
      </c>
      <c r="Z121" s="51">
        <v>4</v>
      </c>
      <c r="AA121" s="8">
        <f t="shared" si="49"/>
        <v>0</v>
      </c>
      <c r="AB121" s="6" t="s">
        <v>34</v>
      </c>
      <c r="AC121" s="8"/>
    </row>
    <row r="122" s="1" customFormat="1" spans="1:29">
      <c r="A122" s="6">
        <v>5</v>
      </c>
      <c r="B122" s="6" t="s">
        <v>38</v>
      </c>
      <c r="C122" s="19">
        <v>1120221677</v>
      </c>
      <c r="D122" s="8">
        <v>90.0864</v>
      </c>
      <c r="E122" s="8">
        <v>76.57344</v>
      </c>
      <c r="F122" s="8">
        <f t="shared" si="40"/>
        <v>4</v>
      </c>
      <c r="G122" s="9">
        <f t="shared" si="41"/>
        <v>0.444444444444444</v>
      </c>
      <c r="H122" s="47">
        <v>4</v>
      </c>
      <c r="I122" s="8">
        <f t="shared" si="42"/>
        <v>0</v>
      </c>
      <c r="J122" s="8">
        <v>0.5</v>
      </c>
      <c r="K122" s="8">
        <v>0.5</v>
      </c>
      <c r="L122" s="8">
        <v>1.68</v>
      </c>
      <c r="M122" s="8"/>
      <c r="N122" s="8">
        <v>1</v>
      </c>
      <c r="O122" s="8">
        <v>4</v>
      </c>
      <c r="P122" s="8">
        <v>0.8</v>
      </c>
      <c r="Q122" s="8">
        <v>0.4</v>
      </c>
      <c r="R122" s="8"/>
      <c r="S122" s="8"/>
      <c r="T122" s="8">
        <f t="shared" si="43"/>
        <v>8.88</v>
      </c>
      <c r="U122" s="8">
        <f t="shared" si="44"/>
        <v>5</v>
      </c>
      <c r="V122" s="9">
        <f t="shared" si="45"/>
        <v>0.555555555555556</v>
      </c>
      <c r="W122" s="8">
        <f t="shared" si="46"/>
        <v>85.45344</v>
      </c>
      <c r="X122" s="8">
        <f t="shared" si="47"/>
        <v>5</v>
      </c>
      <c r="Y122" s="9">
        <f t="shared" si="48"/>
        <v>0.555555555555556</v>
      </c>
      <c r="Z122" s="51">
        <v>5</v>
      </c>
      <c r="AA122" s="8">
        <f t="shared" si="49"/>
        <v>0</v>
      </c>
      <c r="AB122" s="8"/>
      <c r="AC122" s="8"/>
    </row>
    <row r="123" s="1" customFormat="1" spans="1:29">
      <c r="A123" s="6">
        <v>6</v>
      </c>
      <c r="B123" s="26" t="s">
        <v>38</v>
      </c>
      <c r="C123" s="21">
        <v>1120220368</v>
      </c>
      <c r="D123" s="8">
        <v>87.0746</v>
      </c>
      <c r="E123" s="8">
        <v>74.01341</v>
      </c>
      <c r="F123" s="8">
        <f t="shared" si="40"/>
        <v>8</v>
      </c>
      <c r="G123" s="9">
        <f t="shared" si="41"/>
        <v>0.888888888888889</v>
      </c>
      <c r="H123" s="47">
        <v>9</v>
      </c>
      <c r="I123" s="8">
        <f t="shared" si="42"/>
        <v>1</v>
      </c>
      <c r="J123" s="8">
        <v>0.5</v>
      </c>
      <c r="K123" s="8">
        <v>0.5</v>
      </c>
      <c r="L123" s="8">
        <v>1.7</v>
      </c>
      <c r="M123" s="8">
        <v>0.4</v>
      </c>
      <c r="N123" s="8">
        <v>1</v>
      </c>
      <c r="O123" s="8">
        <v>2.7</v>
      </c>
      <c r="P123" s="8">
        <v>0</v>
      </c>
      <c r="Q123" s="8">
        <v>0</v>
      </c>
      <c r="R123" s="8"/>
      <c r="S123" s="8"/>
      <c r="T123" s="8">
        <f t="shared" si="43"/>
        <v>6.8</v>
      </c>
      <c r="U123" s="8">
        <f t="shared" si="44"/>
        <v>6</v>
      </c>
      <c r="V123" s="9">
        <f t="shared" si="45"/>
        <v>0.666666666666667</v>
      </c>
      <c r="W123" s="8">
        <f t="shared" si="46"/>
        <v>80.81341</v>
      </c>
      <c r="X123" s="8">
        <f t="shared" si="47"/>
        <v>6</v>
      </c>
      <c r="Y123" s="9">
        <f t="shared" si="48"/>
        <v>0.666666666666667</v>
      </c>
      <c r="Z123" s="51">
        <v>8</v>
      </c>
      <c r="AA123" s="8">
        <f t="shared" si="49"/>
        <v>2</v>
      </c>
      <c r="AB123" s="8"/>
      <c r="AC123" s="8"/>
    </row>
    <row r="124" s="1" customFormat="1" spans="1:29">
      <c r="A124" s="6">
        <v>7</v>
      </c>
      <c r="B124" s="6" t="s">
        <v>38</v>
      </c>
      <c r="C124" s="19">
        <v>1120221669</v>
      </c>
      <c r="D124" s="8">
        <v>88.6629</v>
      </c>
      <c r="E124" s="8">
        <v>75.363465</v>
      </c>
      <c r="F124" s="8">
        <f t="shared" si="40"/>
        <v>6</v>
      </c>
      <c r="G124" s="9">
        <f t="shared" si="41"/>
        <v>0.666666666666667</v>
      </c>
      <c r="H124" s="47">
        <v>7</v>
      </c>
      <c r="I124" s="8">
        <f t="shared" si="42"/>
        <v>1</v>
      </c>
      <c r="J124" s="8">
        <v>0.5</v>
      </c>
      <c r="K124" s="8">
        <v>0.5</v>
      </c>
      <c r="L124" s="35">
        <v>1.68</v>
      </c>
      <c r="M124" s="8"/>
      <c r="N124" s="8">
        <v>1</v>
      </c>
      <c r="O124" s="8"/>
      <c r="P124" s="8"/>
      <c r="Q124" s="8">
        <v>0.4</v>
      </c>
      <c r="R124" s="8"/>
      <c r="S124" s="8"/>
      <c r="T124" s="8">
        <f t="shared" si="43"/>
        <v>4.08</v>
      </c>
      <c r="U124" s="8">
        <f t="shared" si="44"/>
        <v>7</v>
      </c>
      <c r="V124" s="9">
        <f t="shared" si="45"/>
        <v>0.777777777777778</v>
      </c>
      <c r="W124" s="8">
        <f t="shared" si="46"/>
        <v>79.443465</v>
      </c>
      <c r="X124" s="8">
        <f t="shared" si="47"/>
        <v>7</v>
      </c>
      <c r="Y124" s="9">
        <f t="shared" si="48"/>
        <v>0.777777777777778</v>
      </c>
      <c r="Z124" s="51">
        <v>7</v>
      </c>
      <c r="AA124" s="8">
        <f t="shared" si="49"/>
        <v>0</v>
      </c>
      <c r="AB124" s="8"/>
      <c r="AC124" s="8"/>
    </row>
    <row r="125" s="1" customFormat="1" spans="1:29">
      <c r="A125" s="6">
        <v>8</v>
      </c>
      <c r="B125" s="6" t="s">
        <v>38</v>
      </c>
      <c r="C125" s="19">
        <v>1120221662</v>
      </c>
      <c r="D125" s="8">
        <v>88.5342</v>
      </c>
      <c r="E125" s="8">
        <v>75.25407</v>
      </c>
      <c r="F125" s="8">
        <f t="shared" si="40"/>
        <v>7</v>
      </c>
      <c r="G125" s="9">
        <f t="shared" si="41"/>
        <v>0.777777777777778</v>
      </c>
      <c r="H125" s="47">
        <v>5</v>
      </c>
      <c r="I125" s="8">
        <f t="shared" si="42"/>
        <v>-2</v>
      </c>
      <c r="J125" s="8">
        <v>0.5</v>
      </c>
      <c r="K125" s="8">
        <v>0.5</v>
      </c>
      <c r="L125" s="8">
        <v>1.68</v>
      </c>
      <c r="M125" s="8"/>
      <c r="N125" s="8"/>
      <c r="O125" s="8"/>
      <c r="P125" s="8"/>
      <c r="Q125" s="8"/>
      <c r="R125" s="8"/>
      <c r="S125" s="8"/>
      <c r="T125" s="8">
        <f t="shared" si="43"/>
        <v>2.68</v>
      </c>
      <c r="U125" s="8">
        <f t="shared" si="44"/>
        <v>9</v>
      </c>
      <c r="V125" s="9">
        <f t="shared" si="45"/>
        <v>1</v>
      </c>
      <c r="W125" s="8">
        <f t="shared" si="46"/>
        <v>77.93407</v>
      </c>
      <c r="X125" s="8">
        <f t="shared" si="47"/>
        <v>8</v>
      </c>
      <c r="Y125" s="9">
        <f t="shared" si="48"/>
        <v>0.888888888888889</v>
      </c>
      <c r="Z125" s="51">
        <v>6</v>
      </c>
      <c r="AA125" s="8">
        <f t="shared" si="49"/>
        <v>-2</v>
      </c>
      <c r="AB125" s="8"/>
      <c r="AC125" s="8"/>
    </row>
    <row r="126" s="1" customFormat="1" spans="1:29">
      <c r="A126" s="6">
        <v>9</v>
      </c>
      <c r="B126" s="26" t="s">
        <v>38</v>
      </c>
      <c r="C126" s="21">
        <v>1120220366</v>
      </c>
      <c r="D126" s="8">
        <v>80.4</v>
      </c>
      <c r="E126" s="8">
        <v>68.34</v>
      </c>
      <c r="F126" s="8">
        <f t="shared" si="40"/>
        <v>9</v>
      </c>
      <c r="G126" s="9">
        <f t="shared" si="41"/>
        <v>1</v>
      </c>
      <c r="H126" s="47">
        <v>8</v>
      </c>
      <c r="I126" s="8">
        <f t="shared" si="42"/>
        <v>-1</v>
      </c>
      <c r="J126" s="8">
        <v>0.5</v>
      </c>
      <c r="K126" s="8">
        <v>0.5</v>
      </c>
      <c r="L126" s="8">
        <v>1.8</v>
      </c>
      <c r="M126" s="8">
        <v>0</v>
      </c>
      <c r="N126" s="8">
        <v>1</v>
      </c>
      <c r="O126" s="8">
        <v>0</v>
      </c>
      <c r="P126" s="8">
        <v>0</v>
      </c>
      <c r="Q126" s="8">
        <v>0</v>
      </c>
      <c r="R126" s="8"/>
      <c r="S126" s="8"/>
      <c r="T126" s="8">
        <f t="shared" si="43"/>
        <v>3.8</v>
      </c>
      <c r="U126" s="8">
        <f t="shared" si="44"/>
        <v>8</v>
      </c>
      <c r="V126" s="9">
        <f t="shared" si="45"/>
        <v>0.888888888888889</v>
      </c>
      <c r="W126" s="8">
        <f t="shared" si="46"/>
        <v>72.14</v>
      </c>
      <c r="X126" s="8">
        <f t="shared" si="47"/>
        <v>9</v>
      </c>
      <c r="Y126" s="9">
        <f t="shared" si="48"/>
        <v>1</v>
      </c>
      <c r="Z126" s="51">
        <v>9</v>
      </c>
      <c r="AA126" s="8">
        <f t="shared" si="49"/>
        <v>0</v>
      </c>
      <c r="AB126" s="8"/>
      <c r="AC126" s="8"/>
    </row>
    <row r="127" s="1" customFormat="1"/>
    <row r="128" s="1" customFormat="1" spans="31:31">
      <c r="AE128" s="37"/>
    </row>
    <row r="129" s="1" customFormat="1" ht="21" spans="1:31">
      <c r="A129" s="2" t="s">
        <v>0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E129" s="37"/>
    </row>
    <row r="130" s="1" customFormat="1" spans="1:31">
      <c r="A130" s="12" t="s">
        <v>1</v>
      </c>
      <c r="B130" s="12" t="s">
        <v>2</v>
      </c>
      <c r="C130" s="13" t="s">
        <v>3</v>
      </c>
      <c r="D130" s="12" t="s">
        <v>4</v>
      </c>
      <c r="E130" s="12" t="s">
        <v>5</v>
      </c>
      <c r="F130" s="12" t="s">
        <v>6</v>
      </c>
      <c r="G130" s="12" t="s">
        <v>7</v>
      </c>
      <c r="H130" s="12" t="s">
        <v>8</v>
      </c>
      <c r="I130" s="12" t="s">
        <v>9</v>
      </c>
      <c r="J130" s="28" t="s">
        <v>10</v>
      </c>
      <c r="K130" s="29"/>
      <c r="L130" s="12" t="s">
        <v>11</v>
      </c>
      <c r="M130" s="12" t="s">
        <v>12</v>
      </c>
      <c r="N130" s="12" t="s">
        <v>13</v>
      </c>
      <c r="O130" s="12" t="s">
        <v>14</v>
      </c>
      <c r="P130" s="12" t="s">
        <v>15</v>
      </c>
      <c r="Q130" s="12" t="s">
        <v>16</v>
      </c>
      <c r="R130" s="12" t="s">
        <v>17</v>
      </c>
      <c r="S130" s="12" t="s">
        <v>18</v>
      </c>
      <c r="T130" s="12" t="s">
        <v>19</v>
      </c>
      <c r="U130" s="12" t="s">
        <v>20</v>
      </c>
      <c r="V130" s="12" t="s">
        <v>21</v>
      </c>
      <c r="W130" s="12" t="s">
        <v>22</v>
      </c>
      <c r="X130" s="12" t="s">
        <v>23</v>
      </c>
      <c r="Y130" s="12" t="s">
        <v>24</v>
      </c>
      <c r="Z130" s="12" t="s">
        <v>25</v>
      </c>
      <c r="AA130" s="12" t="s">
        <v>26</v>
      </c>
      <c r="AB130" s="12" t="s">
        <v>27</v>
      </c>
      <c r="AC130" s="40" t="s">
        <v>28</v>
      </c>
      <c r="AE130" s="37"/>
    </row>
    <row r="131" s="1" customFormat="1" ht="39" spans="1:29">
      <c r="A131" s="14"/>
      <c r="B131" s="14"/>
      <c r="C131" s="15"/>
      <c r="D131" s="14"/>
      <c r="E131" s="14"/>
      <c r="F131" s="14"/>
      <c r="G131" s="14"/>
      <c r="H131" s="14"/>
      <c r="I131" s="14"/>
      <c r="J131" s="3" t="s">
        <v>29</v>
      </c>
      <c r="K131" s="3" t="s">
        <v>30</v>
      </c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41"/>
    </row>
    <row r="132" s="1" customFormat="1" spans="1:29">
      <c r="A132" s="6">
        <v>1</v>
      </c>
      <c r="B132" s="6" t="s">
        <v>39</v>
      </c>
      <c r="C132" s="42">
        <v>1120220360</v>
      </c>
      <c r="D132" s="8">
        <v>94.1159</v>
      </c>
      <c r="E132" s="8">
        <v>79.998515</v>
      </c>
      <c r="F132" s="8">
        <f t="shared" ref="F132:F144" si="50">RANK(E132,$E$132:$E$144)</f>
        <v>1</v>
      </c>
      <c r="G132" s="9">
        <f t="shared" ref="G132:G144" si="51">F132/13</f>
        <v>0.0769230769230769</v>
      </c>
      <c r="H132" s="17">
        <v>1</v>
      </c>
      <c r="I132" s="53">
        <f t="shared" ref="I132:I144" si="52">H132-F132</f>
        <v>0</v>
      </c>
      <c r="J132" s="8">
        <v>0.5</v>
      </c>
      <c r="K132" s="8">
        <v>0.5</v>
      </c>
      <c r="L132" s="8">
        <v>1.68</v>
      </c>
      <c r="M132" s="8">
        <v>1.4</v>
      </c>
      <c r="N132" s="8">
        <v>4.5</v>
      </c>
      <c r="O132" s="8">
        <v>4</v>
      </c>
      <c r="P132" s="8">
        <v>0.6</v>
      </c>
      <c r="Q132" s="8">
        <v>0</v>
      </c>
      <c r="R132" s="8"/>
      <c r="S132" s="8"/>
      <c r="T132" s="8">
        <f t="shared" ref="T132:T144" si="53">Q132+R132+P132+O132+N132+M132+L132+K132+J132</f>
        <v>13.18</v>
      </c>
      <c r="U132" s="8">
        <f t="shared" ref="U132:U144" si="54">RANK(T132,$T$132:$T$144)</f>
        <v>1</v>
      </c>
      <c r="V132" s="9">
        <f t="shared" ref="V132:V144" si="55">U132/13</f>
        <v>0.0769230769230769</v>
      </c>
      <c r="W132" s="8">
        <f t="shared" ref="W132:W144" si="56">T132+E132</f>
        <v>93.178515</v>
      </c>
      <c r="X132" s="8">
        <f t="shared" ref="X132:X144" si="57">RANK(W132,$W$132:$W$144)</f>
        <v>1</v>
      </c>
      <c r="Y132" s="9">
        <f t="shared" ref="Y132:Y144" si="58">X132/13</f>
        <v>0.0769230769230769</v>
      </c>
      <c r="Z132" s="39">
        <v>1</v>
      </c>
      <c r="AA132" s="8">
        <f t="shared" ref="AA132:AA144" si="59">Z132-X132</f>
        <v>0</v>
      </c>
      <c r="AB132" s="6" t="s">
        <v>32</v>
      </c>
      <c r="AC132" s="8"/>
    </row>
    <row r="133" s="1" customFormat="1" spans="1:29">
      <c r="A133" s="6">
        <v>2</v>
      </c>
      <c r="B133" s="6" t="s">
        <v>39</v>
      </c>
      <c r="C133" s="42">
        <v>1120220369</v>
      </c>
      <c r="D133" s="8">
        <v>93.5068</v>
      </c>
      <c r="E133" s="8">
        <v>79.48078</v>
      </c>
      <c r="F133" s="8">
        <f t="shared" si="50"/>
        <v>4</v>
      </c>
      <c r="G133" s="9">
        <f t="shared" si="51"/>
        <v>0.307692307692308</v>
      </c>
      <c r="H133" s="17">
        <v>3</v>
      </c>
      <c r="I133" s="53">
        <f t="shared" si="52"/>
        <v>-1</v>
      </c>
      <c r="J133" s="8">
        <v>0.5</v>
      </c>
      <c r="K133" s="8">
        <v>0.5</v>
      </c>
      <c r="L133" s="8">
        <v>1.68</v>
      </c>
      <c r="M133" s="8">
        <v>0.8</v>
      </c>
      <c r="N133" s="8">
        <v>4.5</v>
      </c>
      <c r="O133" s="8">
        <v>4</v>
      </c>
      <c r="P133" s="8">
        <v>0.6</v>
      </c>
      <c r="Q133" s="8">
        <v>0.3</v>
      </c>
      <c r="R133" s="8"/>
      <c r="S133" s="8"/>
      <c r="T133" s="8">
        <f t="shared" si="53"/>
        <v>12.88</v>
      </c>
      <c r="U133" s="8">
        <f t="shared" si="54"/>
        <v>2</v>
      </c>
      <c r="V133" s="9">
        <f t="shared" si="55"/>
        <v>0.153846153846154</v>
      </c>
      <c r="W133" s="8">
        <f t="shared" si="56"/>
        <v>92.36078</v>
      </c>
      <c r="X133" s="8">
        <f t="shared" si="57"/>
        <v>2</v>
      </c>
      <c r="Y133" s="9">
        <f t="shared" si="58"/>
        <v>0.153846153846154</v>
      </c>
      <c r="Z133" s="39">
        <v>2</v>
      </c>
      <c r="AA133" s="8">
        <f t="shared" si="59"/>
        <v>0</v>
      </c>
      <c r="AB133" s="6" t="s">
        <v>33</v>
      </c>
      <c r="AC133" s="8"/>
    </row>
    <row r="134" s="1" customFormat="1" spans="1:29">
      <c r="A134" s="6">
        <v>3</v>
      </c>
      <c r="B134" s="6" t="s">
        <v>39</v>
      </c>
      <c r="C134" s="43">
        <v>1120220034</v>
      </c>
      <c r="D134" s="8">
        <v>93.8769</v>
      </c>
      <c r="E134" s="8">
        <v>79.795365</v>
      </c>
      <c r="F134" s="8">
        <f t="shared" si="50"/>
        <v>2</v>
      </c>
      <c r="G134" s="9">
        <f t="shared" si="51"/>
        <v>0.153846153846154</v>
      </c>
      <c r="H134" s="52">
        <v>2</v>
      </c>
      <c r="I134" s="53">
        <f t="shared" si="52"/>
        <v>0</v>
      </c>
      <c r="J134" s="8">
        <v>0.5</v>
      </c>
      <c r="K134" s="8">
        <v>0.5</v>
      </c>
      <c r="L134" s="8">
        <v>1.68</v>
      </c>
      <c r="M134" s="8">
        <v>1</v>
      </c>
      <c r="N134" s="8">
        <v>3.8</v>
      </c>
      <c r="O134" s="8">
        <v>4</v>
      </c>
      <c r="P134" s="8">
        <v>0.6</v>
      </c>
      <c r="Q134" s="8">
        <v>0</v>
      </c>
      <c r="R134" s="8"/>
      <c r="S134" s="8"/>
      <c r="T134" s="8">
        <f t="shared" si="53"/>
        <v>12.08</v>
      </c>
      <c r="U134" s="8">
        <f t="shared" si="54"/>
        <v>3</v>
      </c>
      <c r="V134" s="9">
        <f t="shared" si="55"/>
        <v>0.230769230769231</v>
      </c>
      <c r="W134" s="8">
        <f t="shared" si="56"/>
        <v>91.875365</v>
      </c>
      <c r="X134" s="8">
        <f t="shared" si="57"/>
        <v>3</v>
      </c>
      <c r="Y134" s="9">
        <f t="shared" si="58"/>
        <v>0.230769230769231</v>
      </c>
      <c r="Z134" s="39">
        <v>3</v>
      </c>
      <c r="AA134" s="8">
        <f t="shared" si="59"/>
        <v>0</v>
      </c>
      <c r="AB134" s="6" t="s">
        <v>33</v>
      </c>
      <c r="AC134" s="8"/>
    </row>
    <row r="135" s="1" customFormat="1" spans="1:29">
      <c r="A135" s="6">
        <v>4</v>
      </c>
      <c r="B135" s="6" t="s">
        <v>39</v>
      </c>
      <c r="C135" s="19">
        <v>1120220256</v>
      </c>
      <c r="D135" s="8">
        <v>92.873</v>
      </c>
      <c r="E135" s="8">
        <v>78.94205</v>
      </c>
      <c r="F135" s="8">
        <f t="shared" si="50"/>
        <v>8</v>
      </c>
      <c r="G135" s="9">
        <f t="shared" si="51"/>
        <v>0.615384615384615</v>
      </c>
      <c r="H135" s="52">
        <v>8</v>
      </c>
      <c r="I135" s="53">
        <f t="shared" si="52"/>
        <v>0</v>
      </c>
      <c r="J135" s="8">
        <v>0.5</v>
      </c>
      <c r="K135" s="8">
        <v>0.5</v>
      </c>
      <c r="L135" s="8">
        <v>1.68</v>
      </c>
      <c r="M135" s="8">
        <v>1.4</v>
      </c>
      <c r="N135" s="8">
        <v>2.7</v>
      </c>
      <c r="O135" s="8">
        <v>4</v>
      </c>
      <c r="P135" s="8"/>
      <c r="Q135" s="8">
        <v>0.8</v>
      </c>
      <c r="R135" s="8"/>
      <c r="S135" s="8"/>
      <c r="T135" s="8">
        <f t="shared" si="53"/>
        <v>11.58</v>
      </c>
      <c r="U135" s="8">
        <f t="shared" si="54"/>
        <v>4</v>
      </c>
      <c r="V135" s="9">
        <f t="shared" si="55"/>
        <v>0.307692307692308</v>
      </c>
      <c r="W135" s="8">
        <f t="shared" si="56"/>
        <v>90.52205</v>
      </c>
      <c r="X135" s="8">
        <f t="shared" si="57"/>
        <v>4</v>
      </c>
      <c r="Y135" s="9">
        <f t="shared" si="58"/>
        <v>0.307692307692308</v>
      </c>
      <c r="Z135" s="39">
        <v>4</v>
      </c>
      <c r="AA135" s="8">
        <f t="shared" si="59"/>
        <v>0</v>
      </c>
      <c r="AB135" s="6" t="s">
        <v>34</v>
      </c>
      <c r="AC135" s="8"/>
    </row>
    <row r="136" s="1" customFormat="1" spans="1:29">
      <c r="A136" s="6">
        <v>5</v>
      </c>
      <c r="B136" s="6" t="s">
        <v>39</v>
      </c>
      <c r="C136" s="21">
        <v>1120220370</v>
      </c>
      <c r="D136" s="8">
        <v>92.0175</v>
      </c>
      <c r="E136" s="8">
        <v>78.214875</v>
      </c>
      <c r="F136" s="8">
        <f t="shared" si="50"/>
        <v>11</v>
      </c>
      <c r="G136" s="9">
        <f t="shared" si="51"/>
        <v>0.846153846153846</v>
      </c>
      <c r="H136" s="17">
        <v>11</v>
      </c>
      <c r="I136" s="53">
        <f t="shared" si="52"/>
        <v>0</v>
      </c>
      <c r="J136" s="8">
        <v>0.5</v>
      </c>
      <c r="K136" s="8">
        <v>0.5</v>
      </c>
      <c r="L136" s="8">
        <v>1.68</v>
      </c>
      <c r="M136" s="8">
        <v>0.4</v>
      </c>
      <c r="N136" s="8">
        <v>1.66</v>
      </c>
      <c r="O136" s="34">
        <v>3</v>
      </c>
      <c r="P136" s="34">
        <v>0.2</v>
      </c>
      <c r="Q136" s="34">
        <v>0</v>
      </c>
      <c r="R136" s="33"/>
      <c r="S136" s="33"/>
      <c r="T136" s="8">
        <f t="shared" si="53"/>
        <v>7.94</v>
      </c>
      <c r="U136" s="8">
        <f t="shared" si="54"/>
        <v>5</v>
      </c>
      <c r="V136" s="9">
        <f t="shared" si="55"/>
        <v>0.384615384615385</v>
      </c>
      <c r="W136" s="8">
        <f t="shared" si="56"/>
        <v>86.154875</v>
      </c>
      <c r="X136" s="8">
        <f t="shared" si="57"/>
        <v>5</v>
      </c>
      <c r="Y136" s="9">
        <f t="shared" si="58"/>
        <v>0.384615384615385</v>
      </c>
      <c r="Z136" s="39">
        <v>5</v>
      </c>
      <c r="AA136" s="8">
        <f t="shared" si="59"/>
        <v>0</v>
      </c>
      <c r="AB136" s="6" t="s">
        <v>34</v>
      </c>
      <c r="AC136" s="8"/>
    </row>
    <row r="137" s="1" customFormat="1" spans="1:29">
      <c r="A137" s="6">
        <v>6</v>
      </c>
      <c r="B137" s="6" t="s">
        <v>39</v>
      </c>
      <c r="C137" s="19">
        <v>1120220254</v>
      </c>
      <c r="D137" s="8">
        <v>93.0615</v>
      </c>
      <c r="E137" s="8">
        <v>79.102275</v>
      </c>
      <c r="F137" s="8">
        <f t="shared" si="50"/>
        <v>5</v>
      </c>
      <c r="G137" s="9">
        <f t="shared" si="51"/>
        <v>0.384615384615385</v>
      </c>
      <c r="H137" s="52">
        <v>4</v>
      </c>
      <c r="I137" s="53">
        <f t="shared" si="52"/>
        <v>-1</v>
      </c>
      <c r="J137" s="8">
        <v>0.5</v>
      </c>
      <c r="K137" s="8">
        <v>0.5</v>
      </c>
      <c r="L137" s="8">
        <v>1.68</v>
      </c>
      <c r="M137" s="8">
        <v>0.3</v>
      </c>
      <c r="N137" s="8">
        <v>1</v>
      </c>
      <c r="O137" s="8"/>
      <c r="P137" s="8">
        <v>0.8</v>
      </c>
      <c r="Q137" s="8">
        <v>0.4</v>
      </c>
      <c r="R137" s="8"/>
      <c r="S137" s="8"/>
      <c r="T137" s="8">
        <f t="shared" si="53"/>
        <v>5.18</v>
      </c>
      <c r="U137" s="8">
        <f t="shared" si="54"/>
        <v>6</v>
      </c>
      <c r="V137" s="9">
        <f t="shared" si="55"/>
        <v>0.461538461538462</v>
      </c>
      <c r="W137" s="8">
        <f t="shared" si="56"/>
        <v>84.282275</v>
      </c>
      <c r="X137" s="8">
        <f t="shared" si="57"/>
        <v>6</v>
      </c>
      <c r="Y137" s="9">
        <f t="shared" si="58"/>
        <v>0.461538461538462</v>
      </c>
      <c r="Z137" s="39">
        <v>6</v>
      </c>
      <c r="AA137" s="8">
        <f t="shared" si="59"/>
        <v>0</v>
      </c>
      <c r="AB137" s="8"/>
      <c r="AC137" s="8"/>
    </row>
    <row r="138" s="1" customFormat="1" spans="1:29">
      <c r="A138" s="6">
        <v>7</v>
      </c>
      <c r="B138" s="6" t="s">
        <v>39</v>
      </c>
      <c r="C138" s="19">
        <v>1120220255</v>
      </c>
      <c r="D138" s="8">
        <v>93.5789</v>
      </c>
      <c r="E138" s="8">
        <v>79.542065</v>
      </c>
      <c r="F138" s="8">
        <f t="shared" si="50"/>
        <v>3</v>
      </c>
      <c r="G138" s="9">
        <f t="shared" si="51"/>
        <v>0.230769230769231</v>
      </c>
      <c r="H138" s="52">
        <v>6</v>
      </c>
      <c r="I138" s="53">
        <f t="shared" si="52"/>
        <v>3</v>
      </c>
      <c r="J138" s="8">
        <v>0.5</v>
      </c>
      <c r="K138" s="8">
        <v>0.5</v>
      </c>
      <c r="L138" s="8">
        <v>1.68</v>
      </c>
      <c r="M138" s="8"/>
      <c r="N138" s="8">
        <v>1.2</v>
      </c>
      <c r="O138" s="8"/>
      <c r="P138" s="8"/>
      <c r="Q138" s="8">
        <v>0.4</v>
      </c>
      <c r="R138" s="8"/>
      <c r="S138" s="8"/>
      <c r="T138" s="8">
        <f t="shared" si="53"/>
        <v>4.28</v>
      </c>
      <c r="U138" s="8">
        <f t="shared" si="54"/>
        <v>11</v>
      </c>
      <c r="V138" s="9">
        <f t="shared" si="55"/>
        <v>0.846153846153846</v>
      </c>
      <c r="W138" s="8">
        <f t="shared" si="56"/>
        <v>83.822065</v>
      </c>
      <c r="X138" s="8">
        <f t="shared" si="57"/>
        <v>7</v>
      </c>
      <c r="Y138" s="9">
        <f t="shared" si="58"/>
        <v>0.538461538461538</v>
      </c>
      <c r="Z138" s="39">
        <v>7</v>
      </c>
      <c r="AA138" s="8">
        <f t="shared" si="59"/>
        <v>0</v>
      </c>
      <c r="AB138" s="8"/>
      <c r="AC138" s="8"/>
    </row>
    <row r="139" s="1" customFormat="1" spans="1:29">
      <c r="A139" s="6">
        <v>8</v>
      </c>
      <c r="B139" s="6" t="s">
        <v>39</v>
      </c>
      <c r="C139" s="20">
        <v>1120220243</v>
      </c>
      <c r="D139" s="8">
        <v>92.5439</v>
      </c>
      <c r="E139" s="8">
        <v>78.662315</v>
      </c>
      <c r="F139" s="8">
        <f t="shared" si="50"/>
        <v>9</v>
      </c>
      <c r="G139" s="9">
        <f t="shared" si="51"/>
        <v>0.692307692307692</v>
      </c>
      <c r="H139" s="52">
        <v>7</v>
      </c>
      <c r="I139" s="53">
        <f t="shared" si="52"/>
        <v>-2</v>
      </c>
      <c r="J139" s="8">
        <v>0.5</v>
      </c>
      <c r="K139" s="8">
        <v>0.5</v>
      </c>
      <c r="L139" s="8">
        <v>1.68</v>
      </c>
      <c r="M139" s="8">
        <v>0.8</v>
      </c>
      <c r="N139" s="8">
        <v>1</v>
      </c>
      <c r="O139" s="8">
        <v>0</v>
      </c>
      <c r="P139" s="8">
        <v>0</v>
      </c>
      <c r="Q139" s="8">
        <v>0.3</v>
      </c>
      <c r="R139" s="8"/>
      <c r="S139" s="8"/>
      <c r="T139" s="8">
        <f t="shared" si="53"/>
        <v>4.78</v>
      </c>
      <c r="U139" s="8">
        <f t="shared" si="54"/>
        <v>8</v>
      </c>
      <c r="V139" s="9">
        <f t="shared" si="55"/>
        <v>0.615384615384615</v>
      </c>
      <c r="W139" s="8">
        <f t="shared" si="56"/>
        <v>83.442315</v>
      </c>
      <c r="X139" s="8">
        <f t="shared" si="57"/>
        <v>8</v>
      </c>
      <c r="Y139" s="9">
        <f t="shared" si="58"/>
        <v>0.615384615384615</v>
      </c>
      <c r="Z139" s="39">
        <v>8</v>
      </c>
      <c r="AA139" s="8">
        <f t="shared" si="59"/>
        <v>0</v>
      </c>
      <c r="AB139" s="8"/>
      <c r="AC139" s="8"/>
    </row>
    <row r="140" s="1" customFormat="1" spans="1:29">
      <c r="A140" s="6">
        <v>9</v>
      </c>
      <c r="B140" s="6" t="s">
        <v>39</v>
      </c>
      <c r="C140" s="20">
        <v>1120220249</v>
      </c>
      <c r="D140" s="8">
        <v>93.0154</v>
      </c>
      <c r="E140" s="8">
        <v>79.06309</v>
      </c>
      <c r="F140" s="8">
        <f t="shared" si="50"/>
        <v>6</v>
      </c>
      <c r="G140" s="9">
        <f t="shared" si="51"/>
        <v>0.461538461538462</v>
      </c>
      <c r="H140" s="52">
        <v>12</v>
      </c>
      <c r="I140" s="53">
        <f t="shared" si="52"/>
        <v>6</v>
      </c>
      <c r="J140" s="8">
        <v>0.5</v>
      </c>
      <c r="K140" s="8">
        <v>0.5</v>
      </c>
      <c r="L140" s="8">
        <v>1.7</v>
      </c>
      <c r="M140" s="8">
        <v>0.3</v>
      </c>
      <c r="N140" s="8">
        <v>1.33</v>
      </c>
      <c r="O140" s="8">
        <v>0</v>
      </c>
      <c r="P140" s="8">
        <v>0</v>
      </c>
      <c r="Q140" s="8">
        <v>0</v>
      </c>
      <c r="R140" s="8"/>
      <c r="S140" s="8"/>
      <c r="T140" s="8">
        <f t="shared" si="53"/>
        <v>4.33</v>
      </c>
      <c r="U140" s="8">
        <f t="shared" si="54"/>
        <v>10</v>
      </c>
      <c r="V140" s="9">
        <f t="shared" si="55"/>
        <v>0.769230769230769</v>
      </c>
      <c r="W140" s="8">
        <f t="shared" si="56"/>
        <v>83.39309</v>
      </c>
      <c r="X140" s="8">
        <f t="shared" si="57"/>
        <v>9</v>
      </c>
      <c r="Y140" s="9">
        <f t="shared" si="58"/>
        <v>0.692307692307692</v>
      </c>
      <c r="Z140" s="39">
        <v>11</v>
      </c>
      <c r="AA140" s="8">
        <f t="shared" si="59"/>
        <v>2</v>
      </c>
      <c r="AB140" s="8"/>
      <c r="AC140" s="6" t="s">
        <v>28</v>
      </c>
    </row>
    <row r="141" s="1" customFormat="1" spans="1:29">
      <c r="A141" s="6">
        <v>10</v>
      </c>
      <c r="B141" s="6" t="s">
        <v>39</v>
      </c>
      <c r="C141" s="7">
        <v>1120220346</v>
      </c>
      <c r="D141" s="27">
        <v>92.4923</v>
      </c>
      <c r="E141" s="8">
        <v>78.618455</v>
      </c>
      <c r="F141" s="8">
        <f t="shared" si="50"/>
        <v>10</v>
      </c>
      <c r="G141" s="9">
        <f t="shared" si="51"/>
        <v>0.769230769230769</v>
      </c>
      <c r="H141" s="17">
        <v>9</v>
      </c>
      <c r="I141" s="53">
        <f t="shared" si="52"/>
        <v>-1</v>
      </c>
      <c r="J141" s="8">
        <v>0.5</v>
      </c>
      <c r="K141" s="8">
        <v>0.5</v>
      </c>
      <c r="L141" s="27">
        <v>1.76</v>
      </c>
      <c r="M141" s="8">
        <v>0.4</v>
      </c>
      <c r="N141" s="8">
        <v>1.5</v>
      </c>
      <c r="O141" s="8"/>
      <c r="P141" s="8"/>
      <c r="Q141" s="8"/>
      <c r="R141" s="8"/>
      <c r="S141" s="8"/>
      <c r="T141" s="8">
        <f t="shared" si="53"/>
        <v>4.66</v>
      </c>
      <c r="U141" s="8">
        <f t="shared" si="54"/>
        <v>9</v>
      </c>
      <c r="V141" s="9">
        <f t="shared" si="55"/>
        <v>0.692307692307692</v>
      </c>
      <c r="W141" s="8">
        <f t="shared" si="56"/>
        <v>83.278455</v>
      </c>
      <c r="X141" s="8">
        <f t="shared" si="57"/>
        <v>10</v>
      </c>
      <c r="Y141" s="9">
        <f t="shared" si="58"/>
        <v>0.769230769230769</v>
      </c>
      <c r="Z141" s="39">
        <v>9</v>
      </c>
      <c r="AA141" s="8">
        <f t="shared" si="59"/>
        <v>-1</v>
      </c>
      <c r="AB141" s="8"/>
      <c r="AC141" s="8"/>
    </row>
    <row r="142" s="1" customFormat="1" spans="1:29">
      <c r="A142" s="6">
        <v>11</v>
      </c>
      <c r="B142" s="6" t="s">
        <v>39</v>
      </c>
      <c r="C142" s="19">
        <v>1120220300</v>
      </c>
      <c r="D142" s="35">
        <v>92.9123</v>
      </c>
      <c r="E142" s="8">
        <v>78.975455</v>
      </c>
      <c r="F142" s="8">
        <f t="shared" si="50"/>
        <v>7</v>
      </c>
      <c r="G142" s="9">
        <f t="shared" si="51"/>
        <v>0.538461538461538</v>
      </c>
      <c r="H142" s="52">
        <v>5</v>
      </c>
      <c r="I142" s="53">
        <f t="shared" si="52"/>
        <v>-2</v>
      </c>
      <c r="J142" s="8">
        <v>0.5</v>
      </c>
      <c r="K142" s="49">
        <v>0.5</v>
      </c>
      <c r="L142" s="8">
        <v>1.68</v>
      </c>
      <c r="M142" s="8"/>
      <c r="N142" s="8">
        <v>1</v>
      </c>
      <c r="O142" s="8"/>
      <c r="P142" s="8"/>
      <c r="Q142" s="8">
        <v>0.4</v>
      </c>
      <c r="R142" s="8"/>
      <c r="S142" s="8"/>
      <c r="T142" s="8">
        <f t="shared" si="53"/>
        <v>4.08</v>
      </c>
      <c r="U142" s="8">
        <f t="shared" si="54"/>
        <v>12</v>
      </c>
      <c r="V142" s="9">
        <f t="shared" si="55"/>
        <v>0.923076923076923</v>
      </c>
      <c r="W142" s="8">
        <f t="shared" si="56"/>
        <v>83.055455</v>
      </c>
      <c r="X142" s="8">
        <f t="shared" si="57"/>
        <v>11</v>
      </c>
      <c r="Y142" s="9">
        <f t="shared" si="58"/>
        <v>0.846153846153846</v>
      </c>
      <c r="Z142" s="39">
        <v>10</v>
      </c>
      <c r="AA142" s="8">
        <f t="shared" si="59"/>
        <v>-1</v>
      </c>
      <c r="AB142" s="8"/>
      <c r="AC142" s="8"/>
    </row>
    <row r="143" s="1" customFormat="1" spans="1:29">
      <c r="A143" s="6">
        <v>12</v>
      </c>
      <c r="B143" s="6" t="s">
        <v>39</v>
      </c>
      <c r="C143" s="19">
        <v>1120221671</v>
      </c>
      <c r="D143" s="35">
        <v>89.6842</v>
      </c>
      <c r="E143" s="8">
        <v>76.23157</v>
      </c>
      <c r="F143" s="8">
        <f t="shared" si="50"/>
        <v>12</v>
      </c>
      <c r="G143" s="9">
        <f t="shared" si="51"/>
        <v>0.923076923076923</v>
      </c>
      <c r="H143" s="52">
        <v>10</v>
      </c>
      <c r="I143" s="53">
        <f t="shared" si="52"/>
        <v>-2</v>
      </c>
      <c r="J143" s="8">
        <v>0.5</v>
      </c>
      <c r="K143" s="8">
        <v>0.5</v>
      </c>
      <c r="L143" s="35">
        <v>1.68</v>
      </c>
      <c r="M143" s="8"/>
      <c r="N143" s="8">
        <v>1</v>
      </c>
      <c r="O143" s="8"/>
      <c r="P143" s="8">
        <v>0.8</v>
      </c>
      <c r="Q143" s="8">
        <v>0.4</v>
      </c>
      <c r="R143" s="8"/>
      <c r="S143" s="8"/>
      <c r="T143" s="8">
        <f t="shared" si="53"/>
        <v>4.88</v>
      </c>
      <c r="U143" s="8">
        <f t="shared" si="54"/>
        <v>7</v>
      </c>
      <c r="V143" s="9">
        <f t="shared" si="55"/>
        <v>0.538461538461538</v>
      </c>
      <c r="W143" s="8">
        <f t="shared" si="56"/>
        <v>81.11157</v>
      </c>
      <c r="X143" s="8">
        <f t="shared" si="57"/>
        <v>12</v>
      </c>
      <c r="Y143" s="9">
        <f t="shared" si="58"/>
        <v>0.923076923076923</v>
      </c>
      <c r="Z143" s="39">
        <v>12</v>
      </c>
      <c r="AA143" s="8">
        <f t="shared" si="59"/>
        <v>0</v>
      </c>
      <c r="AB143" s="8"/>
      <c r="AC143" s="8"/>
    </row>
    <row r="144" s="1" customFormat="1" spans="1:29">
      <c r="A144" s="6">
        <v>13</v>
      </c>
      <c r="B144" s="6" t="s">
        <v>39</v>
      </c>
      <c r="C144" s="7">
        <v>1120210304</v>
      </c>
      <c r="D144" s="8">
        <v>87.4035</v>
      </c>
      <c r="E144" s="8">
        <v>74.292975</v>
      </c>
      <c r="F144" s="8">
        <f t="shared" si="50"/>
        <v>13</v>
      </c>
      <c r="G144" s="9">
        <f t="shared" si="51"/>
        <v>1</v>
      </c>
      <c r="H144" s="17">
        <v>13</v>
      </c>
      <c r="I144" s="53">
        <f t="shared" si="52"/>
        <v>0</v>
      </c>
      <c r="J144" s="8">
        <v>0.5</v>
      </c>
      <c r="K144" s="8">
        <v>0.5</v>
      </c>
      <c r="L144" s="8">
        <v>1.64</v>
      </c>
      <c r="M144" s="8"/>
      <c r="N144" s="8"/>
      <c r="O144" s="8"/>
      <c r="P144" s="8"/>
      <c r="Q144" s="8"/>
      <c r="R144" s="8"/>
      <c r="S144" s="8"/>
      <c r="T144" s="8">
        <f t="shared" si="53"/>
        <v>2.64</v>
      </c>
      <c r="U144" s="8">
        <f t="shared" si="54"/>
        <v>13</v>
      </c>
      <c r="V144" s="9">
        <f t="shared" si="55"/>
        <v>1</v>
      </c>
      <c r="W144" s="8">
        <f t="shared" si="56"/>
        <v>76.932975</v>
      </c>
      <c r="X144" s="8">
        <f t="shared" si="57"/>
        <v>13</v>
      </c>
      <c r="Y144" s="9">
        <f t="shared" si="58"/>
        <v>1</v>
      </c>
      <c r="Z144" s="39">
        <v>13</v>
      </c>
      <c r="AA144" s="8">
        <f t="shared" si="59"/>
        <v>0</v>
      </c>
      <c r="AB144" s="8"/>
      <c r="AC144" s="8"/>
    </row>
  </sheetData>
  <mergeCells count="174">
    <mergeCell ref="A1:AC1"/>
    <mergeCell ref="J2:K2"/>
    <mergeCell ref="A14:AC14"/>
    <mergeCell ref="J15:K15"/>
    <mergeCell ref="A34:AC34"/>
    <mergeCell ref="J35:K35"/>
    <mergeCell ref="A80:AC80"/>
    <mergeCell ref="J81:K81"/>
    <mergeCell ref="A115:AC115"/>
    <mergeCell ref="J116:K116"/>
    <mergeCell ref="A129:AC129"/>
    <mergeCell ref="J130:K130"/>
    <mergeCell ref="A2:A3"/>
    <mergeCell ref="A15:A16"/>
    <mergeCell ref="A35:A36"/>
    <mergeCell ref="A81:A82"/>
    <mergeCell ref="A116:A117"/>
    <mergeCell ref="A130:A131"/>
    <mergeCell ref="B2:B3"/>
    <mergeCell ref="B15:B16"/>
    <mergeCell ref="B35:B36"/>
    <mergeCell ref="B81:B82"/>
    <mergeCell ref="B116:B117"/>
    <mergeCell ref="B130:B131"/>
    <mergeCell ref="C2:C3"/>
    <mergeCell ref="C15:C16"/>
    <mergeCell ref="C35:C36"/>
    <mergeCell ref="C81:C82"/>
    <mergeCell ref="C116:C117"/>
    <mergeCell ref="C130:C131"/>
    <mergeCell ref="D2:D3"/>
    <mergeCell ref="D15:D16"/>
    <mergeCell ref="D35:D36"/>
    <mergeCell ref="D81:D82"/>
    <mergeCell ref="D116:D117"/>
    <mergeCell ref="D130:D131"/>
    <mergeCell ref="E2:E3"/>
    <mergeCell ref="E15:E16"/>
    <mergeCell ref="E35:E36"/>
    <mergeCell ref="E81:E82"/>
    <mergeCell ref="E116:E117"/>
    <mergeCell ref="E130:E131"/>
    <mergeCell ref="F2:F3"/>
    <mergeCell ref="F15:F16"/>
    <mergeCell ref="F35:F36"/>
    <mergeCell ref="F81:F82"/>
    <mergeCell ref="F116:F117"/>
    <mergeCell ref="F130:F131"/>
    <mergeCell ref="G2:G3"/>
    <mergeCell ref="G15:G16"/>
    <mergeCell ref="G35:G36"/>
    <mergeCell ref="G81:G82"/>
    <mergeCell ref="G116:G117"/>
    <mergeCell ref="G130:G131"/>
    <mergeCell ref="H2:H3"/>
    <mergeCell ref="H15:H16"/>
    <mergeCell ref="H35:H36"/>
    <mergeCell ref="H81:H82"/>
    <mergeCell ref="H116:H117"/>
    <mergeCell ref="H130:H131"/>
    <mergeCell ref="I2:I3"/>
    <mergeCell ref="I15:I16"/>
    <mergeCell ref="I35:I36"/>
    <mergeCell ref="I81:I82"/>
    <mergeCell ref="I116:I117"/>
    <mergeCell ref="I130:I131"/>
    <mergeCell ref="L2:L3"/>
    <mergeCell ref="L15:L16"/>
    <mergeCell ref="L35:L36"/>
    <mergeCell ref="L81:L82"/>
    <mergeCell ref="L116:L117"/>
    <mergeCell ref="L130:L131"/>
    <mergeCell ref="M2:M3"/>
    <mergeCell ref="M15:M16"/>
    <mergeCell ref="M35:M36"/>
    <mergeCell ref="M81:M82"/>
    <mergeCell ref="M116:M117"/>
    <mergeCell ref="M130:M131"/>
    <mergeCell ref="N2:N3"/>
    <mergeCell ref="N15:N16"/>
    <mergeCell ref="N35:N36"/>
    <mergeCell ref="N81:N82"/>
    <mergeCell ref="N116:N117"/>
    <mergeCell ref="N130:N131"/>
    <mergeCell ref="O2:O3"/>
    <mergeCell ref="O15:O16"/>
    <mergeCell ref="O35:O36"/>
    <mergeCell ref="O81:O82"/>
    <mergeCell ref="O116:O117"/>
    <mergeCell ref="O130:O131"/>
    <mergeCell ref="P2:P3"/>
    <mergeCell ref="P15:P16"/>
    <mergeCell ref="P35:P36"/>
    <mergeCell ref="P81:P82"/>
    <mergeCell ref="P116:P117"/>
    <mergeCell ref="P130:P131"/>
    <mergeCell ref="Q2:Q3"/>
    <mergeCell ref="Q15:Q16"/>
    <mergeCell ref="Q35:Q36"/>
    <mergeCell ref="Q81:Q82"/>
    <mergeCell ref="Q116:Q117"/>
    <mergeCell ref="Q130:Q131"/>
    <mergeCell ref="R2:R3"/>
    <mergeCell ref="R15:R16"/>
    <mergeCell ref="R35:R36"/>
    <mergeCell ref="R81:R82"/>
    <mergeCell ref="R116:R117"/>
    <mergeCell ref="R130:R131"/>
    <mergeCell ref="S2:S3"/>
    <mergeCell ref="S15:S16"/>
    <mergeCell ref="S35:S36"/>
    <mergeCell ref="S81:S82"/>
    <mergeCell ref="S116:S117"/>
    <mergeCell ref="S130:S131"/>
    <mergeCell ref="T2:T3"/>
    <mergeCell ref="T15:T16"/>
    <mergeCell ref="T35:T36"/>
    <mergeCell ref="T81:T82"/>
    <mergeCell ref="T116:T117"/>
    <mergeCell ref="T130:T131"/>
    <mergeCell ref="U2:U3"/>
    <mergeCell ref="U15:U16"/>
    <mergeCell ref="U35:U36"/>
    <mergeCell ref="U81:U82"/>
    <mergeCell ref="U116:U117"/>
    <mergeCell ref="U130:U131"/>
    <mergeCell ref="V2:V3"/>
    <mergeCell ref="V15:V16"/>
    <mergeCell ref="V35:V36"/>
    <mergeCell ref="V81:V82"/>
    <mergeCell ref="V116:V117"/>
    <mergeCell ref="V130:V131"/>
    <mergeCell ref="W2:W3"/>
    <mergeCell ref="W15:W16"/>
    <mergeCell ref="W35:W36"/>
    <mergeCell ref="W81:W82"/>
    <mergeCell ref="W116:W117"/>
    <mergeCell ref="W130:W131"/>
    <mergeCell ref="X2:X3"/>
    <mergeCell ref="X15:X16"/>
    <mergeCell ref="X35:X36"/>
    <mergeCell ref="X81:X82"/>
    <mergeCell ref="X116:X117"/>
    <mergeCell ref="X130:X131"/>
    <mergeCell ref="Y2:Y3"/>
    <mergeCell ref="Y15:Y16"/>
    <mergeCell ref="Y35:Y36"/>
    <mergeCell ref="Y81:Y82"/>
    <mergeCell ref="Y116:Y117"/>
    <mergeCell ref="Y130:Y131"/>
    <mergeCell ref="Z2:Z3"/>
    <mergeCell ref="Z15:Z16"/>
    <mergeCell ref="Z35:Z36"/>
    <mergeCell ref="Z81:Z82"/>
    <mergeCell ref="Z116:Z117"/>
    <mergeCell ref="Z130:Z131"/>
    <mergeCell ref="AA2:AA3"/>
    <mergeCell ref="AA15:AA16"/>
    <mergeCell ref="AA35:AA36"/>
    <mergeCell ref="AA81:AA82"/>
    <mergeCell ref="AA116:AA117"/>
    <mergeCell ref="AA130:AA131"/>
    <mergeCell ref="AB2:AB3"/>
    <mergeCell ref="AB15:AB16"/>
    <mergeCell ref="AB35:AB36"/>
    <mergeCell ref="AB81:AB82"/>
    <mergeCell ref="AB116:AB117"/>
    <mergeCell ref="AB130:AB131"/>
    <mergeCell ref="AC2:AC3"/>
    <mergeCell ref="AC15:AC16"/>
    <mergeCell ref="AC35:AC36"/>
    <mergeCell ref="AC81:AC82"/>
    <mergeCell ref="AC116:AC117"/>
    <mergeCell ref="AC130:AC13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蜡笔小新</dc:creator>
  <cp:lastModifiedBy>carousel</cp:lastModifiedBy>
  <dcterms:created xsi:type="dcterms:W3CDTF">2025-09-12T07:06:42Z</dcterms:created>
  <dcterms:modified xsi:type="dcterms:W3CDTF">2025-09-12T07:07:56Z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1CBA5E9F72C74526B6A722F77C5B8CAD_11</vt:lpwstr>
  </property>
  <property fmtid="{D5CDD505-2E9C-101B-9397-08002B2CF9AE}" pid="3" name="KSOProductBuildVer">
    <vt:lpwstr>2052-12.1.0.21915</vt:lpwstr>
  </property>
</Properties>
</file>